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wcpges\Documents\Intercomputer\Christian Ministry\Voter Information Initiative\"/>
    </mc:Choice>
  </mc:AlternateContent>
  <bookViews>
    <workbookView xWindow="0" yWindow="45" windowWidth="20100" windowHeight="768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AJ44" i="1" l="1"/>
  <c r="AJ43" i="1"/>
  <c r="AJ42" i="1"/>
  <c r="AJ41" i="1"/>
  <c r="AJ40" i="1"/>
  <c r="AJ39" i="1"/>
  <c r="AJ38" i="1"/>
  <c r="AJ37" i="1"/>
  <c r="AJ36" i="1"/>
  <c r="AJ35" i="1"/>
  <c r="AJ34" i="1"/>
  <c r="AJ33" i="1"/>
  <c r="AJ32" i="1"/>
  <c r="AH15" i="1"/>
  <c r="W15" i="1"/>
  <c r="AJ31" i="1"/>
  <c r="AJ30" i="1"/>
  <c r="AJ29" i="1"/>
  <c r="AJ28" i="1"/>
  <c r="AJ27" i="1"/>
  <c r="AJ26" i="1"/>
  <c r="AJ25" i="1"/>
  <c r="AJ24" i="1"/>
  <c r="AJ23" i="1"/>
  <c r="AI17" i="1" l="1"/>
  <c r="AI22" i="1"/>
  <c r="AI21" i="1"/>
  <c r="AI20" i="1"/>
  <c r="AI19" i="1"/>
  <c r="AI18" i="1"/>
  <c r="AJ20" i="1"/>
  <c r="AJ19" i="1"/>
  <c r="AJ22" i="1" l="1"/>
  <c r="AJ18" i="1"/>
  <c r="AJ17" i="1"/>
  <c r="AJ21" i="1"/>
  <c r="Y15" i="1"/>
  <c r="M29" i="1" l="1"/>
  <c r="M28" i="1"/>
  <c r="M27" i="1"/>
  <c r="M26" i="1"/>
  <c r="M25" i="1"/>
  <c r="M24" i="1"/>
  <c r="M23" i="1"/>
  <c r="M22" i="1"/>
  <c r="M21" i="1"/>
  <c r="M20" i="1"/>
  <c r="I44" i="1"/>
  <c r="I43" i="1"/>
  <c r="I42" i="1"/>
  <c r="I41" i="1"/>
  <c r="I59" i="1"/>
  <c r="I58" i="1"/>
  <c r="I57" i="1"/>
  <c r="I56" i="1"/>
  <c r="I55" i="1"/>
  <c r="I54" i="1"/>
  <c r="I53" i="1"/>
  <c r="I52" i="1"/>
  <c r="I51" i="1"/>
  <c r="I50" i="1"/>
  <c r="I40" i="1"/>
  <c r="I39" i="1"/>
  <c r="I38" i="1"/>
  <c r="I37" i="1"/>
  <c r="I36" i="1"/>
  <c r="I35" i="1"/>
  <c r="B49" i="1" l="1"/>
  <c r="B34" i="1"/>
  <c r="B19" i="1"/>
  <c r="B48" i="1"/>
  <c r="B33" i="1"/>
  <c r="B18" i="1"/>
  <c r="J17" i="1"/>
  <c r="F44" i="1" l="1"/>
  <c r="J44" i="1" s="1"/>
  <c r="E44" i="1"/>
  <c r="M44" i="1" s="1"/>
  <c r="B44" i="1"/>
  <c r="F43" i="1"/>
  <c r="J43" i="1" s="1"/>
  <c r="E43" i="1"/>
  <c r="M43" i="1" s="1"/>
  <c r="F42" i="1"/>
  <c r="J42" i="1" s="1"/>
  <c r="E42" i="1"/>
  <c r="M42" i="1" s="1"/>
  <c r="B42" i="1"/>
  <c r="F41" i="1"/>
  <c r="J41" i="1" s="1"/>
  <c r="E41" i="1"/>
  <c r="M41" i="1" s="1"/>
  <c r="B41" i="1"/>
  <c r="F40" i="1"/>
  <c r="J40" i="1" s="1"/>
  <c r="E40" i="1"/>
  <c r="M40" i="1" s="1"/>
  <c r="B40" i="1"/>
  <c r="F39" i="1"/>
  <c r="J39" i="1" s="1"/>
  <c r="E39" i="1"/>
  <c r="M39" i="1" s="1"/>
  <c r="B39" i="1"/>
  <c r="F59" i="1"/>
  <c r="J59" i="1" s="1"/>
  <c r="E58" i="1"/>
  <c r="M58" i="1" s="1"/>
  <c r="E57" i="1"/>
  <c r="M57" i="1" s="1"/>
  <c r="F56" i="1"/>
  <c r="J56" i="1" s="1"/>
  <c r="B56" i="1"/>
  <c r="E55" i="1"/>
  <c r="M55" i="1" s="1"/>
  <c r="J25" i="1"/>
  <c r="B25" i="1"/>
  <c r="J26" i="1"/>
  <c r="B26" i="1"/>
  <c r="J27" i="1"/>
  <c r="B27" i="1"/>
  <c r="J28" i="1"/>
  <c r="B28" i="1"/>
  <c r="F55" i="1" l="1"/>
  <c r="E56" i="1"/>
  <c r="M56" i="1" s="1"/>
  <c r="F57" i="1"/>
  <c r="E59" i="1"/>
  <c r="M59" i="1" s="1"/>
  <c r="B43" i="1"/>
  <c r="F58" i="1"/>
  <c r="B59" i="1"/>
  <c r="J29" i="1"/>
  <c r="J24" i="1"/>
  <c r="J23" i="1"/>
  <c r="J22" i="1"/>
  <c r="J21" i="1"/>
  <c r="J20" i="1"/>
  <c r="B29" i="1"/>
  <c r="B24" i="1"/>
  <c r="B23" i="1"/>
  <c r="B22" i="1"/>
  <c r="B21" i="1"/>
  <c r="B20" i="1"/>
  <c r="F54" i="1"/>
  <c r="B54" i="1" s="1"/>
  <c r="E54" i="1"/>
  <c r="M54" i="1" s="1"/>
  <c r="F38" i="1"/>
  <c r="B38" i="1" s="1"/>
  <c r="E38" i="1"/>
  <c r="F37" i="1"/>
  <c r="B37" i="1" s="1"/>
  <c r="E37" i="1"/>
  <c r="M37" i="1" s="1"/>
  <c r="F36" i="1"/>
  <c r="J36" i="1" s="1"/>
  <c r="E36" i="1"/>
  <c r="M36" i="1" s="1"/>
  <c r="F35" i="1"/>
  <c r="J35" i="1" s="1"/>
  <c r="E35" i="1"/>
  <c r="J32" i="1"/>
  <c r="J47" i="1" s="1"/>
  <c r="E65" i="1"/>
  <c r="F50" i="1" l="1"/>
  <c r="J50" i="1" s="1"/>
  <c r="F51" i="1"/>
  <c r="J51" i="1" s="1"/>
  <c r="J38" i="1"/>
  <c r="E50" i="1"/>
  <c r="M50" i="1" s="1"/>
  <c r="M35" i="1"/>
  <c r="E53" i="1"/>
  <c r="M53" i="1" s="1"/>
  <c r="M38" i="1"/>
  <c r="E51" i="1"/>
  <c r="M51" i="1" s="1"/>
  <c r="E52" i="1"/>
  <c r="M52" i="1" s="1"/>
  <c r="B36" i="1"/>
  <c r="J57" i="1"/>
  <c r="B57" i="1"/>
  <c r="J55" i="1"/>
  <c r="B55" i="1"/>
  <c r="J58" i="1"/>
  <c r="B58" i="1"/>
  <c r="J37" i="1"/>
  <c r="J54" i="1"/>
  <c r="B50" i="1"/>
  <c r="B51" i="1"/>
  <c r="F52" i="1"/>
  <c r="B35" i="1"/>
  <c r="F53" i="1"/>
  <c r="B64" i="1"/>
  <c r="B63" i="1"/>
  <c r="B62" i="1"/>
  <c r="J53" i="1" l="1"/>
  <c r="B53" i="1"/>
  <c r="J52" i="1"/>
  <c r="B52" i="1"/>
  <c r="M60" i="1"/>
  <c r="A64" i="1" s="1"/>
  <c r="M45" i="1"/>
  <c r="A63" i="1" s="1"/>
  <c r="M30" i="1"/>
  <c r="A62" i="1" s="1"/>
  <c r="D62" i="1" l="1"/>
  <c r="E62" i="1" s="1"/>
  <c r="D63" i="1"/>
  <c r="E63" i="1" s="1"/>
  <c r="D64" i="1"/>
  <c r="E64" i="1" s="1"/>
</calcChain>
</file>

<file path=xl/comments1.xml><?xml version="1.0" encoding="utf-8"?>
<comments xmlns="http://schemas.openxmlformats.org/spreadsheetml/2006/main">
  <authors>
    <author>William</author>
    <author>wcpges</author>
  </authors>
  <commentList>
    <comment ref="J1" authorId="0" shapeId="0">
      <text>
        <r>
          <rPr>
            <sz val="9"/>
            <color indexed="81"/>
            <rFont val="Tahoma"/>
            <family val="2"/>
          </rPr>
          <t>The VOTER may be an individual, a family, a demographic factor, an organization, etc.</t>
        </r>
      </text>
    </comment>
    <comment ref="J3" authorId="0" shapeId="0">
      <text>
        <r>
          <rPr>
            <sz val="9"/>
            <color indexed="81"/>
            <rFont val="Tahoma"/>
            <family val="2"/>
          </rPr>
          <t>List NAMES of top candidates running for a particular elected office.</t>
        </r>
      </text>
    </comment>
    <comment ref="M3" authorId="0" shapeId="0">
      <text>
        <r>
          <rPr>
            <sz val="9"/>
            <color indexed="81"/>
            <rFont val="Tahoma"/>
            <family val="2"/>
          </rPr>
          <t>Candidates for office characterize their public service according to a PLATFORM, campaign theme, or policy. Concisely label that here.</t>
        </r>
      </text>
    </comment>
    <comment ref="K12" authorId="0" shapeId="0">
      <text>
        <r>
          <rPr>
            <sz val="9"/>
            <color indexed="81"/>
            <rFont val="Tahoma"/>
            <family val="2"/>
          </rPr>
          <t xml:space="preserve">Enter numerical RATINGS on a scale of 0 to 5 in light green fields of the Information Tableau according to labels below, to record a subjective sense of "importance" or "relevance." </t>
        </r>
      </text>
    </comment>
    <comment ref="A16" authorId="0" shapeId="0">
      <text>
        <r>
          <rPr>
            <sz val="9"/>
            <color indexed="81"/>
            <rFont val="Tahoma"/>
            <family val="2"/>
          </rPr>
          <t>Candidates are encouraged to compose a Strategic Statesmanship Plan as a rational comprehensive vision of their service future. Weights given to Strategic Issues should be discerned from the SSP or equivalent public disclosures.</t>
        </r>
      </text>
    </comment>
    <comment ref="AI16" authorId="1" shapeId="0">
      <text>
        <r>
          <rPr>
            <sz val="9"/>
            <color indexed="81"/>
            <rFont val="Tahoma"/>
            <family val="2"/>
          </rPr>
          <t>Refined KSFs may not be mutually exclusive. If interdependent, combine ascribed Problem Weights using best judgement. Do not try to sort final list on max-to-min basis.</t>
        </r>
      </text>
    </comment>
    <comment ref="E18" authorId="0" shapeId="0">
      <text>
        <r>
          <rPr>
            <sz val="9"/>
            <color indexed="81"/>
            <rFont val="Tahoma"/>
            <family val="2"/>
          </rPr>
          <t xml:space="preserve">Strategic Issues reflect Key Success Factors for society at the appropriate level of generality (federal, state, local). Collectively, they may be conceptualized as prime standards of progress a reasonable prudent citizenry believes must occur to maintain life, liberty, and pursuit of happiness for all.   </t>
        </r>
      </text>
    </comment>
    <comment ref="I18" authorId="0" shapeId="0">
      <text>
        <r>
          <rPr>
            <sz val="9"/>
            <color indexed="81"/>
            <rFont val="Tahoma"/>
            <family val="2"/>
          </rPr>
          <t xml:space="preserve">Voter Priorities reflect personal/family sense of importance </t>
        </r>
        <r>
          <rPr>
            <i/>
            <sz val="9"/>
            <color indexed="81"/>
            <rFont val="Tahoma"/>
            <family val="2"/>
          </rPr>
          <t xml:space="preserve">vis a vis </t>
        </r>
        <r>
          <rPr>
            <sz val="9"/>
            <color indexed="81"/>
            <rFont val="Tahoma"/>
            <family val="2"/>
          </rPr>
          <t>the needs of society at large (registered by Strategic Issues Array).</t>
        </r>
      </text>
    </comment>
    <comment ref="M18" authorId="0" shapeId="0">
      <text>
        <r>
          <rPr>
            <sz val="9"/>
            <color indexed="81"/>
            <rFont val="Tahoma"/>
            <family val="2"/>
          </rPr>
          <t>Consonance Values synthesize the particular and collective  judgements of society, the candidate, and the voter to reveal common interest, degree to which there is meeting of minds, similarity of perspective, ideality of intended government service, etc. A line item score of 100% would indicate a candidate whose service should exactly fill societal need in the eyes of the voter or voter group.</t>
        </r>
      </text>
    </comment>
    <comment ref="F20" authorId="0" shapeId="0">
      <text>
        <r>
          <rPr>
            <sz val="9"/>
            <color indexed="81"/>
            <rFont val="Tahoma"/>
            <family val="2"/>
          </rPr>
          <t>Energy - pertains to maintaining suitable mobility, fueling industry, and adequately supplying utility services for residential life.</t>
        </r>
      </text>
    </comment>
    <comment ref="F21" authorId="0" shapeId="0">
      <text>
        <r>
          <rPr>
            <sz val="9"/>
            <color indexed="81"/>
            <rFont val="Tahoma"/>
            <family val="2"/>
          </rPr>
          <t>Transportation - pertains to sustaining safe, affordable mobility in harmony with the natural environment.</t>
        </r>
      </text>
    </comment>
    <comment ref="F22" authorId="0" shapeId="0">
      <text>
        <r>
          <rPr>
            <sz val="9"/>
            <color indexed="81"/>
            <rFont val="Tahoma"/>
            <family val="2"/>
          </rPr>
          <t>Food - maintain healthy, affordable food supply to the nation.</t>
        </r>
      </text>
    </comment>
    <comment ref="F23" authorId="0" shapeId="0">
      <text>
        <r>
          <rPr>
            <sz val="9"/>
            <color indexed="81"/>
            <rFont val="Tahoma"/>
            <family val="2"/>
          </rPr>
          <t>Housing - insure safe, affordable, lifetime housing for each family.</t>
        </r>
      </text>
    </comment>
    <comment ref="F24" authorId="0" shapeId="0">
      <text>
        <r>
          <rPr>
            <sz val="9"/>
            <color indexed="81"/>
            <rFont val="Tahoma"/>
            <family val="2"/>
          </rPr>
          <t>Retirement - establish financial instruments and legal framework to provide all citizens with a fair standard of living beyond years of normal employment.</t>
        </r>
      </text>
    </comment>
    <comment ref="F25" authorId="0" shapeId="0">
      <text>
        <r>
          <rPr>
            <sz val="9"/>
            <color indexed="81"/>
            <rFont val="Tahoma"/>
            <family val="2"/>
          </rPr>
          <t>Defense - maintain suitable defense policy for the nation affordably.</t>
        </r>
      </text>
    </comment>
    <comment ref="L30" authorId="0" shapeId="0">
      <text>
        <r>
          <rPr>
            <sz val="9"/>
            <color indexed="81"/>
            <rFont val="Tahoma"/>
            <family val="2"/>
          </rPr>
          <t>Each candidate's Consonance Score is a simple sum of line-by-line values in the Consonance Array.</t>
        </r>
      </text>
    </comment>
    <comment ref="D61" authorId="0" shapeId="0">
      <text>
        <r>
          <rPr>
            <sz val="9"/>
            <color indexed="81"/>
            <rFont val="Tahoma"/>
            <family val="2"/>
          </rPr>
          <t>Deservedness of a candidate for office or for the citizen's vote is synthesized from individual Consonance Scores expressed on a relative scale, with the ideal candidate receiving a 100% rating. The percentage scale also reveals how closely subordinated candidates approach the combined voter+society interest.</t>
        </r>
      </text>
    </comment>
  </commentList>
</comments>
</file>

<file path=xl/sharedStrings.xml><?xml version="1.0" encoding="utf-8"?>
<sst xmlns="http://schemas.openxmlformats.org/spreadsheetml/2006/main" count="133" uniqueCount="93">
  <si>
    <t>Strategic Statesmanship Plan</t>
  </si>
  <si>
    <t>Strategic Issues</t>
  </si>
  <si>
    <t>Voter Priorities</t>
  </si>
  <si>
    <t>Energy</t>
  </si>
  <si>
    <t>Transportation</t>
  </si>
  <si>
    <t>Food Supply</t>
  </si>
  <si>
    <t>Affordable Housing</t>
  </si>
  <si>
    <t>Retirement Security</t>
  </si>
  <si>
    <t>George Washington</t>
  </si>
  <si>
    <t>Abe Lincoln</t>
  </si>
  <si>
    <t>Military Spending</t>
  </si>
  <si>
    <t>Prevent World Wars</t>
  </si>
  <si>
    <t>Candidate Priority Array</t>
  </si>
  <si>
    <t>Win Revolutionary War</t>
  </si>
  <si>
    <t>Perceived Societal Importance</t>
  </si>
  <si>
    <t>Preference of Voter</t>
  </si>
  <si>
    <t>Consonance Score</t>
  </si>
  <si>
    <t>Strategic Issue</t>
  </si>
  <si>
    <t>Very High</t>
  </si>
  <si>
    <t>High</t>
  </si>
  <si>
    <t>Moderate</t>
  </si>
  <si>
    <t>Low</t>
  </si>
  <si>
    <t>Very Low</t>
  </si>
  <si>
    <t>N/A</t>
  </si>
  <si>
    <t>William C. Patterson, B.S.Met.E., M.B.A., Ph.D.  2012</t>
  </si>
  <si>
    <t>Christian Initiative in Government</t>
  </si>
  <si>
    <t>Voter</t>
  </si>
  <si>
    <t>Voting</t>
  </si>
  <si>
    <t>Rational</t>
  </si>
  <si>
    <t>Model</t>
  </si>
  <si>
    <t>Rating</t>
  </si>
  <si>
    <t>Scale</t>
  </si>
  <si>
    <t>Consonance</t>
  </si>
  <si>
    <t>Array</t>
  </si>
  <si>
    <t>Candidate</t>
  </si>
  <si>
    <t>Preserve The Union</t>
  </si>
  <si>
    <t>Vote/Office Deservedness</t>
  </si>
  <si>
    <t>Successful Citizenship</t>
  </si>
  <si>
    <t>Candidate Platform</t>
  </si>
  <si>
    <t>Platform:</t>
  </si>
  <si>
    <t>Wherein Each Man Is Graced With the Mind of Enlightenment Only God Can Give</t>
  </si>
  <si>
    <t>Candidates</t>
  </si>
  <si>
    <r>
      <rPr>
        <b/>
        <i/>
        <sz val="11"/>
        <color rgb="FF0070C0"/>
        <rFont val="Calibri"/>
        <family val="2"/>
        <scheme val="minor"/>
      </rPr>
      <t>Detail</t>
    </r>
    <r>
      <rPr>
        <i/>
        <sz val="11"/>
        <color rgb="FF0070C0"/>
        <rFont val="Calibri"/>
        <family val="2"/>
        <scheme val="minor"/>
      </rPr>
      <t xml:space="preserve"> concise Strategic Issue</t>
    </r>
    <r>
      <rPr>
        <sz val="11"/>
        <color rgb="FF0070C0"/>
        <rFont val="Calibri"/>
        <family val="2"/>
        <scheme val="minor"/>
      </rPr>
      <t xml:space="preserve"> word or phrase</t>
    </r>
    <r>
      <rPr>
        <i/>
        <sz val="11"/>
        <color rgb="FF0070C0"/>
        <rFont val="Calibri"/>
        <family val="2"/>
        <scheme val="minor"/>
      </rPr>
      <t xml:space="preserve"> using Insert Comment feature of EXCEL (evoked by right mouse click).</t>
    </r>
  </si>
  <si>
    <t>Analytical Procedure</t>
  </si>
  <si>
    <t>Information Tableau</t>
  </si>
  <si>
    <t>Enter Core Information</t>
  </si>
  <si>
    <t>Synthesis</t>
  </si>
  <si>
    <t>Successful Democracy Demands An Informed Populace</t>
  </si>
  <si>
    <t>And the Diligence to Wisely Exercise his Fair Mind of Reason for the Good of All</t>
  </si>
  <si>
    <t>Woodrow Wilson</t>
  </si>
  <si>
    <r>
      <t>Weight</t>
    </r>
    <r>
      <rPr>
        <b/>
        <i/>
        <sz val="11"/>
        <color rgb="FF0070C0"/>
        <rFont val="Calibri"/>
        <family val="2"/>
        <scheme val="minor"/>
      </rPr>
      <t xml:space="preserve"> Strategic Issues </t>
    </r>
    <r>
      <rPr>
        <i/>
        <sz val="11"/>
        <color rgb="FF0070C0"/>
        <rFont val="Calibri"/>
        <family val="2"/>
        <scheme val="minor"/>
      </rPr>
      <t xml:space="preserve">according to </t>
    </r>
    <r>
      <rPr>
        <b/>
        <i/>
        <sz val="11"/>
        <color rgb="FF00B050"/>
        <rFont val="Calibri"/>
        <family val="2"/>
        <scheme val="minor"/>
      </rPr>
      <t>Perceived Societal Importance.</t>
    </r>
  </si>
  <si>
    <r>
      <t xml:space="preserve">Choose candidate according to </t>
    </r>
    <r>
      <rPr>
        <b/>
        <i/>
        <sz val="11"/>
        <rFont val="Calibri"/>
        <family val="2"/>
        <scheme val="minor"/>
      </rPr>
      <t>Overall Consonance Score.</t>
    </r>
  </si>
  <si>
    <r>
      <t>Weight relevance of each</t>
    </r>
    <r>
      <rPr>
        <b/>
        <i/>
        <sz val="11"/>
        <color rgb="FF0070C0"/>
        <rFont val="Calibri"/>
        <family val="2"/>
        <scheme val="minor"/>
      </rPr>
      <t xml:space="preserve"> Strategic Issue</t>
    </r>
    <r>
      <rPr>
        <i/>
        <sz val="11"/>
        <color rgb="FF0070C0"/>
        <rFont val="Calibri"/>
        <family val="2"/>
        <scheme val="minor"/>
      </rPr>
      <t xml:space="preserve"> to each </t>
    </r>
    <r>
      <rPr>
        <b/>
        <i/>
        <sz val="11"/>
        <color rgb="FFFF0000"/>
        <rFont val="Calibri"/>
        <family val="2"/>
        <scheme val="minor"/>
      </rPr>
      <t>Candidate</t>
    </r>
    <r>
      <rPr>
        <i/>
        <sz val="11"/>
        <color rgb="FF0070C0"/>
        <rFont val="Calibri"/>
        <family val="2"/>
        <scheme val="minor"/>
      </rPr>
      <t>: To what degree might he achieve</t>
    </r>
    <r>
      <rPr>
        <b/>
        <i/>
        <sz val="11"/>
        <color rgb="FF0070C0"/>
        <rFont val="Calibri"/>
        <family val="2"/>
        <scheme val="minor"/>
      </rPr>
      <t xml:space="preserve"> success</t>
    </r>
    <r>
      <rPr>
        <i/>
        <sz val="11"/>
        <color rgb="FF0070C0"/>
        <rFont val="Calibri"/>
        <family val="2"/>
        <scheme val="minor"/>
      </rPr>
      <t xml:space="preserve"> in resolving each Strategic Issue. </t>
    </r>
  </si>
  <si>
    <t>William C Patterson</t>
  </si>
  <si>
    <r>
      <t>Weight importance of each</t>
    </r>
    <r>
      <rPr>
        <b/>
        <i/>
        <sz val="11"/>
        <color rgb="FF0070C0"/>
        <rFont val="Calibri"/>
        <family val="2"/>
        <scheme val="minor"/>
      </rPr>
      <t xml:space="preserve"> Strategic Issue </t>
    </r>
    <r>
      <rPr>
        <i/>
        <sz val="11"/>
        <color rgb="FF0070C0"/>
        <rFont val="Calibri"/>
        <family val="2"/>
        <scheme val="minor"/>
      </rPr>
      <t xml:space="preserve">according to </t>
    </r>
    <r>
      <rPr>
        <b/>
        <i/>
        <sz val="11"/>
        <color rgb="FF00B0F0"/>
        <rFont val="Calibri"/>
        <family val="2"/>
        <scheme val="minor"/>
      </rPr>
      <t xml:space="preserve">Voter Priority </t>
    </r>
    <r>
      <rPr>
        <i/>
        <sz val="11"/>
        <color rgb="FF0070C0"/>
        <rFont val="Calibri"/>
        <family val="2"/>
        <scheme val="minor"/>
      </rPr>
      <t xml:space="preserve">or </t>
    </r>
    <r>
      <rPr>
        <b/>
        <i/>
        <sz val="11"/>
        <color rgb="FF0070C0"/>
        <rFont val="Calibri"/>
        <family val="2"/>
        <scheme val="minor"/>
      </rPr>
      <t>Voter Group Priority.</t>
    </r>
  </si>
  <si>
    <r>
      <t xml:space="preserve">in These </t>
    </r>
    <r>
      <rPr>
        <b/>
        <sz val="12"/>
        <color rgb="FF00B050"/>
        <rFont val="Calibri"/>
        <family val="2"/>
        <scheme val="minor"/>
      </rPr>
      <t>Green Fields</t>
    </r>
    <r>
      <rPr>
        <b/>
        <sz val="12"/>
        <color theme="0"/>
        <rFont val="Calibri"/>
        <family val="2"/>
        <scheme val="minor"/>
      </rPr>
      <t xml:space="preserve"> FIRST</t>
    </r>
  </si>
  <si>
    <t>"Democracy Improves Through Careful Reasoning"</t>
  </si>
  <si>
    <r>
      <t xml:space="preserve">Develop comprehensive set of </t>
    </r>
    <r>
      <rPr>
        <b/>
        <i/>
        <sz val="11"/>
        <color rgb="FF00B050"/>
        <rFont val="Calibri"/>
        <family val="2"/>
        <scheme val="minor"/>
      </rPr>
      <t>Strategic Issues</t>
    </r>
    <r>
      <rPr>
        <i/>
        <sz val="11"/>
        <color rgb="FF00B050"/>
        <rFont val="Calibri"/>
        <family val="2"/>
        <scheme val="minor"/>
      </rPr>
      <t xml:space="preserve"> </t>
    </r>
    <r>
      <rPr>
        <i/>
        <sz val="11"/>
        <color rgb="FF0070C0"/>
        <rFont val="Calibri"/>
        <family val="2"/>
        <scheme val="minor"/>
      </rPr>
      <t xml:space="preserve">based upon each candidate's </t>
    </r>
    <r>
      <rPr>
        <b/>
        <i/>
        <sz val="11"/>
        <color rgb="FF0070C0"/>
        <rFont val="Calibri"/>
        <family val="2"/>
        <scheme val="minor"/>
      </rPr>
      <t xml:space="preserve">Strategic Statesmanship Plan </t>
    </r>
    <r>
      <rPr>
        <i/>
        <sz val="11"/>
        <color rgb="FF0070C0"/>
        <rFont val="Calibri"/>
        <family val="2"/>
        <scheme val="minor"/>
      </rPr>
      <t>and</t>
    </r>
    <r>
      <rPr>
        <b/>
        <i/>
        <sz val="11"/>
        <color rgb="FF0070C0"/>
        <rFont val="Calibri"/>
        <family val="2"/>
        <scheme val="minor"/>
      </rPr>
      <t xml:space="preserve"> Voting Population Priorities</t>
    </r>
    <r>
      <rPr>
        <i/>
        <sz val="11"/>
        <color rgb="FF0070C0"/>
        <rFont val="Calibri"/>
        <family val="2"/>
        <scheme val="minor"/>
      </rPr>
      <t xml:space="preserve">. </t>
    </r>
  </si>
  <si>
    <t>Problems Potentially Addressed by Candidates</t>
  </si>
  <si>
    <t>Gas is too expensive</t>
  </si>
  <si>
    <t>Terrorism is rampant at home and abroad</t>
  </si>
  <si>
    <t>Have to retire early because of company losses</t>
  </si>
  <si>
    <t>Food costs are rising too much</t>
  </si>
  <si>
    <t>Wife has to work</t>
  </si>
  <si>
    <t>Going to lose the house for lack of income</t>
  </si>
  <si>
    <t>Have too much credit card debt to make ends meet</t>
  </si>
  <si>
    <t>Count</t>
  </si>
  <si>
    <t>Pareto</t>
  </si>
  <si>
    <t>Retirement</t>
  </si>
  <si>
    <t>Housing</t>
  </si>
  <si>
    <t>Military</t>
  </si>
  <si>
    <t>Food</t>
  </si>
  <si>
    <t>Can't get bus service to work and shop</t>
  </si>
  <si>
    <t>Can't afford my car anymore</t>
  </si>
  <si>
    <t>Son has to join military to get education/job</t>
  </si>
  <si>
    <t>Forced into part-time work to pay mortgage</t>
  </si>
  <si>
    <t xml:space="preserve">Housing </t>
  </si>
  <si>
    <t>Family</t>
  </si>
  <si>
    <t>Family Budget</t>
  </si>
  <si>
    <t>Weight</t>
  </si>
  <si>
    <t>Consolidated KSFs</t>
  </si>
  <si>
    <t>Problem Weight</t>
  </si>
  <si>
    <t>(5: Max, 1: Min)</t>
  </si>
  <si>
    <t>Key Success Factors</t>
  </si>
  <si>
    <t>(Word-Refined)</t>
  </si>
  <si>
    <t>(Strategic Issue Array)</t>
  </si>
  <si>
    <t>Voter's Strategic Issue Distillation Tableau</t>
  </si>
  <si>
    <t>Have to go onto Food Stamps</t>
  </si>
  <si>
    <t>Used up savings to meet higher cost of living</t>
  </si>
  <si>
    <t>Have to get help on winter utility bills</t>
  </si>
  <si>
    <t>Must sell house and rent to make ends meet</t>
  </si>
  <si>
    <t>Consolidated</t>
  </si>
  <si>
    <t>5-Pt Wt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</si>
</sst>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2"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b/>
      <i/>
      <sz val="11"/>
      <color theme="1"/>
      <name val="Calibri"/>
      <family val="2"/>
      <scheme val="minor"/>
    </font>
    <font>
      <sz val="12"/>
      <color theme="1"/>
      <name val="Calibri"/>
      <family val="2"/>
      <scheme val="minor"/>
    </font>
    <font>
      <sz val="10"/>
      <color theme="1"/>
      <name val="Calibri"/>
      <family val="2"/>
      <scheme val="minor"/>
    </font>
    <font>
      <b/>
      <sz val="12"/>
      <color rgb="FFFF0000"/>
      <name val="Calibri"/>
      <family val="2"/>
      <scheme val="minor"/>
    </font>
    <font>
      <b/>
      <sz val="12"/>
      <color rgb="FF00B050"/>
      <name val="Calibri"/>
      <family val="2"/>
      <scheme val="minor"/>
    </font>
    <font>
      <b/>
      <sz val="12"/>
      <color rgb="FF0070C0"/>
      <name val="Calibri"/>
      <family val="2"/>
      <scheme val="minor"/>
    </font>
    <font>
      <b/>
      <sz val="11"/>
      <color rgb="FF7030A0"/>
      <name val="Calibri"/>
      <family val="2"/>
      <scheme val="minor"/>
    </font>
    <font>
      <sz val="11"/>
      <color rgb="FF0070C0"/>
      <name val="Calibri"/>
      <family val="2"/>
      <scheme val="minor"/>
    </font>
    <font>
      <b/>
      <sz val="11"/>
      <color rgb="FF9C0006"/>
      <name val="Calibri"/>
      <family val="2"/>
      <scheme val="minor"/>
    </font>
    <font>
      <sz val="11"/>
      <color rgb="FF00B050"/>
      <name val="Calibri"/>
      <family val="2"/>
      <scheme val="minor"/>
    </font>
    <font>
      <b/>
      <sz val="10"/>
      <color rgb="FF7030A0"/>
      <name val="Calibri"/>
      <family val="2"/>
      <scheme val="minor"/>
    </font>
    <font>
      <sz val="9"/>
      <color indexed="81"/>
      <name val="Tahoma"/>
      <family val="2"/>
    </font>
    <font>
      <b/>
      <sz val="24"/>
      <color rgb="FFFF0000"/>
      <name val="Calibri"/>
      <family val="2"/>
      <scheme val="minor"/>
    </font>
    <font>
      <b/>
      <sz val="12"/>
      <color theme="0"/>
      <name val="Calibri"/>
      <family val="2"/>
      <scheme val="minor"/>
    </font>
    <font>
      <b/>
      <sz val="24"/>
      <color theme="0"/>
      <name val="Calibri"/>
      <family val="2"/>
      <scheme val="minor"/>
    </font>
    <font>
      <b/>
      <sz val="24"/>
      <color rgb="FF0070C0"/>
      <name val="Calibri"/>
      <family val="2"/>
      <scheme val="minor"/>
    </font>
    <font>
      <b/>
      <sz val="12"/>
      <color theme="9" tint="-0.499984740745262"/>
      <name val="Calibri"/>
      <family val="2"/>
      <scheme val="minor"/>
    </font>
    <font>
      <sz val="11"/>
      <name val="Calibri"/>
      <family val="2"/>
      <scheme val="minor"/>
    </font>
    <font>
      <b/>
      <i/>
      <sz val="11"/>
      <color theme="0"/>
      <name val="Calibri"/>
      <family val="2"/>
      <scheme val="minor"/>
    </font>
    <font>
      <sz val="10"/>
      <color rgb="FF006100"/>
      <name val="Calibri"/>
      <family val="2"/>
      <scheme val="minor"/>
    </font>
    <font>
      <sz val="10"/>
      <name val="Calibri"/>
      <family val="2"/>
      <scheme val="minor"/>
    </font>
    <font>
      <b/>
      <sz val="11"/>
      <name val="Calibri"/>
      <family val="2"/>
      <scheme val="minor"/>
    </font>
    <font>
      <b/>
      <sz val="10"/>
      <name val="Calibri"/>
      <family val="2"/>
      <scheme val="minor"/>
    </font>
    <font>
      <sz val="11"/>
      <color rgb="FFFFFF00"/>
      <name val="Calibri"/>
      <family val="2"/>
      <scheme val="minor"/>
    </font>
    <font>
      <b/>
      <sz val="11"/>
      <color rgb="FFFFFF00"/>
      <name val="Calibri"/>
      <family val="2"/>
      <scheme val="minor"/>
    </font>
    <font>
      <sz val="10"/>
      <color rgb="FFFF0000"/>
      <name val="Calibri"/>
      <family val="2"/>
      <scheme val="minor"/>
    </font>
    <font>
      <sz val="10"/>
      <color rgb="FF00B050"/>
      <name val="Calibri"/>
      <family val="2"/>
      <scheme val="minor"/>
    </font>
    <font>
      <sz val="10"/>
      <color rgb="FF0070C0"/>
      <name val="Calibri"/>
      <family val="2"/>
      <scheme val="minor"/>
    </font>
    <font>
      <b/>
      <i/>
      <sz val="9"/>
      <color theme="0"/>
      <name val="Calibri"/>
      <family val="2"/>
      <scheme val="minor"/>
    </font>
    <font>
      <b/>
      <sz val="9"/>
      <color theme="0"/>
      <name val="Calibri"/>
      <family val="2"/>
      <scheme val="minor"/>
    </font>
    <font>
      <i/>
      <sz val="11"/>
      <color rgb="FF0070C0"/>
      <name val="Calibri"/>
      <family val="2"/>
      <scheme val="minor"/>
    </font>
    <font>
      <b/>
      <i/>
      <sz val="11"/>
      <color rgb="FF0070C0"/>
      <name val="Calibri"/>
      <family val="2"/>
      <scheme val="minor"/>
    </font>
    <font>
      <b/>
      <sz val="14"/>
      <color theme="0"/>
      <name val="Calibri"/>
      <family val="2"/>
      <scheme val="minor"/>
    </font>
    <font>
      <sz val="11"/>
      <color rgb="FFFF0000"/>
      <name val="Calibri"/>
      <family val="2"/>
      <scheme val="minor"/>
    </font>
    <font>
      <b/>
      <sz val="10"/>
      <color rgb="FFFF0000"/>
      <name val="Calibri"/>
      <family val="2"/>
      <scheme val="minor"/>
    </font>
    <font>
      <b/>
      <i/>
      <sz val="11"/>
      <name val="Calibri"/>
      <family val="2"/>
      <scheme val="minor"/>
    </font>
    <font>
      <b/>
      <i/>
      <sz val="11"/>
      <color rgb="FF00B050"/>
      <name val="Calibri"/>
      <family val="2"/>
      <scheme val="minor"/>
    </font>
    <font>
      <i/>
      <sz val="11"/>
      <color rgb="FF00B050"/>
      <name val="Calibri"/>
      <family val="2"/>
      <scheme val="minor"/>
    </font>
    <font>
      <b/>
      <i/>
      <sz val="11"/>
      <color rgb="FF00B0F0"/>
      <name val="Calibri"/>
      <family val="2"/>
      <scheme val="minor"/>
    </font>
    <font>
      <sz val="11"/>
      <color rgb="FF00B0F0"/>
      <name val="Calibri"/>
      <family val="2"/>
      <scheme val="minor"/>
    </font>
    <font>
      <b/>
      <i/>
      <sz val="11"/>
      <color rgb="FFFF0000"/>
      <name val="Calibri"/>
      <family val="2"/>
      <scheme val="minor"/>
    </font>
    <font>
      <i/>
      <sz val="9"/>
      <color indexed="81"/>
      <name val="Tahoma"/>
      <family val="2"/>
    </font>
    <font>
      <b/>
      <i/>
      <sz val="10"/>
      <color rgb="FF00B050"/>
      <name val="Calibri"/>
      <family val="2"/>
      <scheme val="minor"/>
    </font>
    <font>
      <i/>
      <sz val="11"/>
      <color theme="1"/>
      <name val="Calibri"/>
      <family val="2"/>
      <scheme val="minor"/>
    </font>
    <font>
      <i/>
      <sz val="11"/>
      <name val="Calibri"/>
      <family val="2"/>
      <scheme val="minor"/>
    </font>
  </fonts>
  <fills count="22">
    <fill>
      <patternFill patternType="none"/>
    </fill>
    <fill>
      <patternFill patternType="gray125"/>
    </fill>
    <fill>
      <patternFill patternType="solid">
        <fgColor rgb="FFC6EFCE"/>
      </patternFill>
    </fill>
    <fill>
      <patternFill patternType="solid">
        <fgColor rgb="FFFFC7CE"/>
      </patternFill>
    </fill>
    <fill>
      <patternFill patternType="solid">
        <fgColor rgb="FFFFC000"/>
        <bgColor indexed="64"/>
      </patternFill>
    </fill>
    <fill>
      <patternFill patternType="solid">
        <fgColor rgb="FF92D050"/>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0" tint="-0.34998626667073579"/>
        <bgColor indexed="64"/>
      </patternFill>
    </fill>
    <fill>
      <patternFill patternType="solid">
        <fgColor rgb="FF00B0F0"/>
        <bgColor indexed="64"/>
      </patternFill>
    </fill>
  </fills>
  <borders count="1">
    <border>
      <left/>
      <right/>
      <top/>
      <bottom/>
      <diagonal/>
    </border>
  </borders>
  <cellStyleXfs count="4">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102">
    <xf numFmtId="0" fontId="0" fillId="0" borderId="0" xfId="0"/>
    <xf numFmtId="0" fontId="5" fillId="4" borderId="0" xfId="0" applyFont="1" applyFill="1"/>
    <xf numFmtId="0" fontId="6" fillId="4" borderId="0" xfId="0" applyFont="1" applyFill="1"/>
    <xf numFmtId="0" fontId="4" fillId="0" borderId="0" xfId="0" applyFont="1"/>
    <xf numFmtId="0" fontId="8" fillId="0" borderId="0" xfId="0" applyFont="1"/>
    <xf numFmtId="0" fontId="9" fillId="0" borderId="0" xfId="0" applyFont="1"/>
    <xf numFmtId="0" fontId="2" fillId="2" borderId="0" xfId="2" applyAlignment="1">
      <alignment horizontal="center"/>
    </xf>
    <xf numFmtId="0" fontId="3" fillId="3" borderId="0" xfId="3" applyAlignment="1">
      <alignment horizontal="center"/>
    </xf>
    <xf numFmtId="0" fontId="3" fillId="3" borderId="0" xfId="3"/>
    <xf numFmtId="0" fontId="3" fillId="3" borderId="0" xfId="3" applyAlignment="1">
      <alignment horizontal="left"/>
    </xf>
    <xf numFmtId="0" fontId="2" fillId="2" borderId="0" xfId="2" applyAlignment="1">
      <alignment horizontal="left"/>
    </xf>
    <xf numFmtId="0" fontId="2" fillId="2" borderId="0" xfId="2"/>
    <xf numFmtId="0" fontId="15" fillId="3" borderId="0" xfId="3" applyFont="1"/>
    <xf numFmtId="9" fontId="15" fillId="3" borderId="0" xfId="1" applyFont="1" applyFill="1" applyAlignment="1">
      <alignment horizontal="center"/>
    </xf>
    <xf numFmtId="0" fontId="19" fillId="4" borderId="0" xfId="0" applyFont="1" applyFill="1"/>
    <xf numFmtId="0" fontId="12" fillId="4" borderId="0" xfId="0" applyFont="1" applyFill="1" applyAlignment="1">
      <alignment horizontal="center"/>
    </xf>
    <xf numFmtId="0" fontId="17" fillId="4" borderId="0" xfId="0" applyFont="1" applyFill="1"/>
    <xf numFmtId="0" fontId="20" fillId="4" borderId="0" xfId="0" applyFont="1" applyFill="1" applyAlignment="1">
      <alignment horizontal="center"/>
    </xf>
    <xf numFmtId="0" fontId="21" fillId="4" borderId="0" xfId="0" applyFont="1" applyFill="1"/>
    <xf numFmtId="0" fontId="22" fillId="4" borderId="0" xfId="0" applyFont="1" applyFill="1" applyAlignment="1">
      <alignment horizontal="right"/>
    </xf>
    <xf numFmtId="0" fontId="11" fillId="4" borderId="0" xfId="0" applyFont="1" applyFill="1" applyAlignment="1">
      <alignment horizontal="center"/>
    </xf>
    <xf numFmtId="0" fontId="23" fillId="4" borderId="0" xfId="0" applyFont="1" applyFill="1" applyAlignment="1">
      <alignment horizontal="center"/>
    </xf>
    <xf numFmtId="0" fontId="0" fillId="7" borderId="0" xfId="0" applyFill="1"/>
    <xf numFmtId="0" fontId="0" fillId="8" borderId="0" xfId="0" applyFill="1"/>
    <xf numFmtId="0" fontId="0" fillId="9" borderId="0" xfId="0" applyFill="1"/>
    <xf numFmtId="0" fontId="0" fillId="5" borderId="0" xfId="0" applyFill="1"/>
    <xf numFmtId="0" fontId="0" fillId="10" borderId="0" xfId="0" applyFill="1"/>
    <xf numFmtId="0" fontId="4" fillId="10" borderId="0" xfId="0" applyFont="1" applyFill="1" applyAlignment="1">
      <alignment horizontal="right"/>
    </xf>
    <xf numFmtId="0" fontId="0" fillId="11" borderId="0" xfId="0" applyFill="1"/>
    <xf numFmtId="0" fontId="14" fillId="6" borderId="0" xfId="0" applyFont="1" applyFill="1"/>
    <xf numFmtId="0" fontId="0" fillId="6" borderId="0" xfId="0" applyFill="1"/>
    <xf numFmtId="0" fontId="0" fillId="12" borderId="0" xfId="0" applyFill="1"/>
    <xf numFmtId="0" fontId="0" fillId="14" borderId="0" xfId="0" applyFill="1"/>
    <xf numFmtId="0" fontId="4" fillId="7" borderId="0" xfId="0" applyFont="1" applyFill="1" applyAlignment="1">
      <alignment horizontal="center"/>
    </xf>
    <xf numFmtId="0" fontId="11" fillId="7" borderId="0" xfId="0" applyFont="1" applyFill="1" applyAlignment="1">
      <alignment horizontal="left"/>
    </xf>
    <xf numFmtId="0" fontId="16" fillId="7" borderId="0" xfId="0" applyFont="1" applyFill="1"/>
    <xf numFmtId="0" fontId="12" fillId="6" borderId="0" xfId="0" applyFont="1" applyFill="1" applyAlignment="1">
      <alignment horizontal="left"/>
    </xf>
    <xf numFmtId="0" fontId="4" fillId="6" borderId="0" xfId="0" applyFont="1" applyFill="1" applyAlignment="1">
      <alignment horizontal="center"/>
    </xf>
    <xf numFmtId="0" fontId="7" fillId="6" borderId="0" xfId="0" applyFont="1" applyFill="1" applyAlignment="1">
      <alignment horizontal="center"/>
    </xf>
    <xf numFmtId="0" fontId="0" fillId="16" borderId="0" xfId="0" applyFill="1"/>
    <xf numFmtId="0" fontId="0" fillId="17" borderId="0" xfId="0" applyFill="1"/>
    <xf numFmtId="0" fontId="10" fillId="5" borderId="0" xfId="0" applyFont="1" applyFill="1" applyAlignment="1">
      <alignment horizontal="left"/>
    </xf>
    <xf numFmtId="0" fontId="0" fillId="18" borderId="0" xfId="0" applyFill="1"/>
    <xf numFmtId="0" fontId="10" fillId="19" borderId="0" xfId="0" applyFont="1" applyFill="1" applyAlignment="1">
      <alignment horizontal="left"/>
    </xf>
    <xf numFmtId="0" fontId="0" fillId="19" borderId="0" xfId="0" applyFill="1"/>
    <xf numFmtId="0" fontId="0" fillId="20" borderId="0" xfId="0" applyFill="1"/>
    <xf numFmtId="0" fontId="13" fillId="20" borderId="0" xfId="0" applyFont="1" applyFill="1" applyAlignment="1">
      <alignment horizontal="center"/>
    </xf>
    <xf numFmtId="0" fontId="13" fillId="11" borderId="0" xfId="0" applyFont="1" applyFill="1"/>
    <xf numFmtId="0" fontId="2" fillId="13" borderId="0" xfId="2" applyFill="1"/>
    <xf numFmtId="0" fontId="4" fillId="12" borderId="0" xfId="0" applyFont="1" applyFill="1" applyAlignment="1">
      <alignment horizontal="center"/>
    </xf>
    <xf numFmtId="0" fontId="4" fillId="15" borderId="0" xfId="0" applyFont="1" applyFill="1" applyAlignment="1">
      <alignment horizontal="center"/>
    </xf>
    <xf numFmtId="0" fontId="24" fillId="13" borderId="0" xfId="3" applyFont="1" applyFill="1" applyAlignment="1">
      <alignment horizontal="center"/>
    </xf>
    <xf numFmtId="0" fontId="0" fillId="13" borderId="0" xfId="0" applyFill="1" applyAlignment="1">
      <alignment horizontal="center"/>
    </xf>
    <xf numFmtId="0" fontId="24" fillId="13" borderId="0" xfId="3" applyFont="1" applyFill="1"/>
    <xf numFmtId="0" fontId="4" fillId="18" borderId="0" xfId="0" applyFont="1" applyFill="1" applyAlignment="1">
      <alignment horizontal="center"/>
    </xf>
    <xf numFmtId="0" fontId="25" fillId="18" borderId="0" xfId="0" applyFont="1" applyFill="1" applyAlignment="1">
      <alignment horizontal="center"/>
    </xf>
    <xf numFmtId="0" fontId="26" fillId="2" borderId="0" xfId="2" applyFont="1" applyBorder="1" applyAlignment="1">
      <alignment horizontal="left"/>
    </xf>
    <xf numFmtId="0" fontId="27" fillId="2" borderId="0" xfId="2" applyFont="1" applyBorder="1" applyAlignment="1">
      <alignment horizontal="center"/>
    </xf>
    <xf numFmtId="0" fontId="17" fillId="4" borderId="0" xfId="0" applyFont="1" applyFill="1" applyAlignment="1">
      <alignment horizontal="center"/>
    </xf>
    <xf numFmtId="0" fontId="4" fillId="19" borderId="0" xfId="0" applyFont="1" applyFill="1"/>
    <xf numFmtId="0" fontId="0" fillId="14" borderId="0" xfId="0" applyFill="1" applyBorder="1"/>
    <xf numFmtId="0" fontId="30" fillId="14" borderId="0" xfId="0" applyFont="1" applyFill="1" applyAlignment="1">
      <alignment horizontal="center"/>
    </xf>
    <xf numFmtId="0" fontId="31" fillId="14" borderId="0" xfId="0" applyFont="1" applyFill="1" applyAlignment="1">
      <alignment horizontal="center"/>
    </xf>
    <xf numFmtId="0" fontId="32" fillId="2" borderId="0" xfId="2" applyFont="1" applyBorder="1" applyAlignment="1">
      <alignment horizontal="center"/>
    </xf>
    <xf numFmtId="0" fontId="33" fillId="2" borderId="0" xfId="2" applyFont="1" applyBorder="1" applyAlignment="1">
      <alignment horizontal="left"/>
    </xf>
    <xf numFmtId="0" fontId="33" fillId="2" borderId="0" xfId="2" applyFont="1" applyBorder="1" applyAlignment="1">
      <alignment horizontal="center"/>
    </xf>
    <xf numFmtId="0" fontId="34" fillId="2" borderId="0" xfId="2" applyFont="1" applyBorder="1" applyAlignment="1">
      <alignment horizontal="center"/>
    </xf>
    <xf numFmtId="0" fontId="6" fillId="4" borderId="0" xfId="0" applyFont="1" applyFill="1" applyAlignment="1">
      <alignment horizontal="center"/>
    </xf>
    <xf numFmtId="0" fontId="29" fillId="4" borderId="0" xfId="0" applyFont="1" applyFill="1" applyAlignment="1">
      <alignment horizontal="center"/>
    </xf>
    <xf numFmtId="0" fontId="35" fillId="18" borderId="0" xfId="0" applyFont="1" applyFill="1" applyAlignment="1">
      <alignment horizontal="left"/>
    </xf>
    <xf numFmtId="0" fontId="36" fillId="18" borderId="0" xfId="0" applyFont="1" applyFill="1"/>
    <xf numFmtId="0" fontId="14" fillId="5" borderId="0" xfId="0" applyFont="1" applyFill="1" applyBorder="1"/>
    <xf numFmtId="0" fontId="37" fillId="5" borderId="0" xfId="0" applyFont="1" applyFill="1" applyBorder="1"/>
    <xf numFmtId="0" fontId="39" fillId="5" borderId="0" xfId="0" applyFont="1" applyFill="1" applyBorder="1"/>
    <xf numFmtId="0" fontId="39" fillId="14" borderId="0" xfId="0" applyFont="1" applyFill="1" applyBorder="1"/>
    <xf numFmtId="0" fontId="39" fillId="10" borderId="0" xfId="0" applyFont="1" applyFill="1"/>
    <xf numFmtId="0" fontId="41" fillId="5" borderId="0" xfId="0" applyFont="1" applyFill="1" applyBorder="1" applyAlignment="1">
      <alignment horizontal="center"/>
    </xf>
    <xf numFmtId="0" fontId="10" fillId="5" borderId="0" xfId="0" applyFont="1" applyFill="1" applyBorder="1" applyAlignment="1">
      <alignment horizontal="center"/>
    </xf>
    <xf numFmtId="0" fontId="40" fillId="5" borderId="0" xfId="0" applyFont="1" applyFill="1" applyBorder="1"/>
    <xf numFmtId="0" fontId="40" fillId="5" borderId="0" xfId="0" applyFont="1" applyFill="1" applyBorder="1" applyAlignment="1">
      <alignment horizontal="center"/>
    </xf>
    <xf numFmtId="0" fontId="46" fillId="2" borderId="0" xfId="2" applyFont="1" applyAlignment="1">
      <alignment horizontal="center"/>
    </xf>
    <xf numFmtId="0" fontId="40" fillId="2" borderId="0" xfId="2" applyFont="1" applyAlignment="1">
      <alignment horizontal="center"/>
    </xf>
    <xf numFmtId="9" fontId="3" fillId="3" borderId="0" xfId="1" applyFont="1" applyFill="1" applyAlignment="1">
      <alignment horizontal="center"/>
    </xf>
    <xf numFmtId="9" fontId="28" fillId="14" borderId="0" xfId="1" applyFont="1" applyFill="1" applyAlignment="1">
      <alignment horizontal="center"/>
    </xf>
    <xf numFmtId="9" fontId="0" fillId="14" borderId="0" xfId="1" applyFont="1" applyFill="1"/>
    <xf numFmtId="0" fontId="49" fillId="4" borderId="0" xfId="0" applyFont="1" applyFill="1" applyAlignment="1">
      <alignment horizontal="center"/>
    </xf>
    <xf numFmtId="0" fontId="0" fillId="21" borderId="0" xfId="0" applyFill="1"/>
    <xf numFmtId="0" fontId="39" fillId="21" borderId="0" xfId="0" applyFont="1" applyFill="1" applyAlignment="1">
      <alignment horizontal="center"/>
    </xf>
    <xf numFmtId="164" fontId="3" fillId="3" borderId="0" xfId="3" applyNumberFormat="1" applyAlignment="1">
      <alignment horizontal="center"/>
    </xf>
    <xf numFmtId="0" fontId="4" fillId="11" borderId="0" xfId="0" applyFont="1" applyFill="1"/>
    <xf numFmtId="0" fontId="4" fillId="20" borderId="0" xfId="0" applyFont="1" applyFill="1"/>
    <xf numFmtId="1" fontId="50" fillId="20" borderId="0" xfId="0" applyNumberFormat="1" applyFont="1" applyFill="1" applyAlignment="1">
      <alignment horizontal="center"/>
    </xf>
    <xf numFmtId="0" fontId="4" fillId="14" borderId="0" xfId="0" applyFont="1" applyFill="1"/>
    <xf numFmtId="0" fontId="50" fillId="14" borderId="0" xfId="0" applyFont="1" applyFill="1"/>
    <xf numFmtId="0" fontId="4" fillId="14" borderId="0" xfId="0" applyFont="1" applyFill="1" applyAlignment="1">
      <alignment horizontal="center"/>
    </xf>
    <xf numFmtId="0" fontId="4" fillId="14" borderId="0" xfId="0" applyFont="1" applyFill="1" applyAlignment="1">
      <alignment horizontal="left"/>
    </xf>
    <xf numFmtId="0" fontId="50" fillId="14" borderId="0" xfId="0" applyFont="1" applyFill="1" applyAlignment="1">
      <alignment horizontal="center"/>
    </xf>
    <xf numFmtId="0" fontId="24" fillId="11" borderId="0" xfId="3" applyFont="1" applyFill="1"/>
    <xf numFmtId="0" fontId="51" fillId="11" borderId="0" xfId="3" applyFont="1" applyFill="1"/>
    <xf numFmtId="0" fontId="51" fillId="11" borderId="0" xfId="3" applyFont="1" applyFill="1" applyAlignment="1">
      <alignment horizontal="center"/>
    </xf>
    <xf numFmtId="1" fontId="51" fillId="11" borderId="0" xfId="3" applyNumberFormat="1" applyFont="1" applyFill="1" applyAlignment="1">
      <alignment horizontal="center"/>
    </xf>
    <xf numFmtId="0" fontId="28" fillId="11" borderId="0" xfId="3" applyFont="1" applyFill="1"/>
  </cellXfs>
  <cellStyles count="4">
    <cellStyle name="Bad" xfId="3" builtinId="27"/>
    <cellStyle name="Good" xfId="2" builtinId="26"/>
    <cellStyle name="Normal" xfId="0" builtinId="0"/>
    <cellStyle name="Percent" xfId="1" builtinId="5"/>
  </cellStyles>
  <dxfs count="0"/>
  <tableStyles count="0" defaultTableStyle="TableStyleMedium2" defaultPivotStyle="PivotStyleLight16"/>
  <colors>
    <mruColors>
      <color rgb="FFFF3300"/>
      <color rgb="FFFF0000"/>
      <color rgb="FFFF5050"/>
      <color rgb="FFFF99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305158</xdr:colOff>
      <xdr:row>0</xdr:row>
      <xdr:rowOff>45720</xdr:rowOff>
    </xdr:from>
    <xdr:to>
      <xdr:col>7</xdr:col>
      <xdr:colOff>571500</xdr:colOff>
      <xdr:row>5</xdr:row>
      <xdr:rowOff>158109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4618" y="45720"/>
          <a:ext cx="1828442" cy="1301109"/>
        </a:xfrm>
        <a:prstGeom prst="rect">
          <a:avLst/>
        </a:prstGeom>
        <a:ln>
          <a:noFill/>
        </a:ln>
        <a:effectLst>
          <a:softEdge rad="112500"/>
        </a:effectLst>
      </xdr:spPr>
    </xdr:pic>
    <xdr:clientData/>
  </xdr:twoCellAnchor>
  <xdr:twoCellAnchor>
    <xdr:from>
      <xdr:col>14</xdr:col>
      <xdr:colOff>371048</xdr:colOff>
      <xdr:row>14</xdr:row>
      <xdr:rowOff>44415</xdr:rowOff>
    </xdr:from>
    <xdr:to>
      <xdr:col>18</xdr:col>
      <xdr:colOff>438794</xdr:colOff>
      <xdr:row>22</xdr:row>
      <xdr:rowOff>176052</xdr:rowOff>
    </xdr:to>
    <xdr:sp macro="" textlink="">
      <xdr:nvSpPr>
        <xdr:cNvPr id="3" name="TextBox 2"/>
        <xdr:cNvSpPr txBox="1"/>
      </xdr:nvSpPr>
      <xdr:spPr>
        <a:xfrm>
          <a:off x="9810430" y="3094555"/>
          <a:ext cx="2507858" cy="1747677"/>
        </a:xfrm>
        <a:prstGeom prst="rect">
          <a:avLst/>
        </a:prstGeom>
        <a:gradFill flip="none" rotWithShape="1">
          <a:gsLst>
            <a:gs pos="0">
              <a:schemeClr val="tx2">
                <a:lumMod val="40000"/>
                <a:lumOff val="60000"/>
                <a:shade val="30000"/>
                <a:satMod val="115000"/>
              </a:schemeClr>
            </a:gs>
            <a:gs pos="50000">
              <a:schemeClr val="tx2">
                <a:lumMod val="40000"/>
                <a:lumOff val="60000"/>
                <a:shade val="67500"/>
                <a:satMod val="115000"/>
              </a:schemeClr>
            </a:gs>
            <a:gs pos="100000">
              <a:schemeClr val="tx2">
                <a:lumMod val="40000"/>
                <a:lumOff val="60000"/>
                <a:shade val="100000"/>
                <a:satMod val="115000"/>
              </a:schemeClr>
            </a:gs>
          </a:gsLst>
          <a:lin ang="16200000" scaled="1"/>
          <a:tileRect/>
        </a:gradFill>
        <a:ln w="571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Governance by divine standards should possess executive insight sufficient to continuous peace. The promise of education,</a:t>
          </a:r>
          <a:r>
            <a:rPr lang="en-US" sz="1100" baseline="0">
              <a:solidFill>
                <a:schemeClr val="bg1"/>
              </a:solidFill>
            </a:rPr>
            <a:t> knowledge, and wisdom is to arrive at crime-free, war-free civilization, not annihilative perfection. Carefully choosing leadership and agenda is, therefore, essential to widening civility, to perfecting democracy, to world peace.</a:t>
          </a:r>
          <a:endParaRPr lang="en-US" sz="1100">
            <a:solidFill>
              <a:schemeClr val="bg1"/>
            </a:solidFill>
          </a:endParaRPr>
        </a:p>
      </xdr:txBody>
    </xdr:sp>
    <xdr:clientData/>
  </xdr:twoCellAnchor>
  <xdr:twoCellAnchor>
    <xdr:from>
      <xdr:col>14</xdr:col>
      <xdr:colOff>400050</xdr:colOff>
      <xdr:row>0</xdr:row>
      <xdr:rowOff>314324</xdr:rowOff>
    </xdr:from>
    <xdr:to>
      <xdr:col>18</xdr:col>
      <xdr:colOff>447675</xdr:colOff>
      <xdr:row>13</xdr:row>
      <xdr:rowOff>104774</xdr:rowOff>
    </xdr:to>
    <xdr:sp macro="" textlink="">
      <xdr:nvSpPr>
        <xdr:cNvPr id="4" name="TextBox 3"/>
        <xdr:cNvSpPr txBox="1"/>
      </xdr:nvSpPr>
      <xdr:spPr>
        <a:xfrm>
          <a:off x="9839325" y="314324"/>
          <a:ext cx="2486025" cy="2581275"/>
        </a:xfrm>
        <a:prstGeom prst="rect">
          <a:avLst/>
        </a:prstGeom>
        <a:gradFill flip="none" rotWithShape="1">
          <a:gsLst>
            <a:gs pos="0">
              <a:schemeClr val="lt1">
                <a:shade val="30000"/>
                <a:satMod val="115000"/>
              </a:schemeClr>
            </a:gs>
            <a:gs pos="50000">
              <a:schemeClr val="lt1">
                <a:shade val="67500"/>
                <a:satMod val="115000"/>
              </a:schemeClr>
            </a:gs>
            <a:gs pos="100000">
              <a:schemeClr val="lt1">
                <a:shade val="100000"/>
                <a:satMod val="115000"/>
              </a:schemeClr>
            </a:gs>
          </a:gsLst>
          <a:lin ang="16200000" scaled="1"/>
          <a:tileRect/>
        </a:gradFill>
        <a:ln w="5715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rPr>
            <a:t>For unto us a child is born, unto us a son is given: </a:t>
          </a:r>
          <a:r>
            <a:rPr lang="en-US" sz="1100" b="1">
              <a:solidFill>
                <a:srgbClr val="7030A0"/>
              </a:solidFill>
            </a:rPr>
            <a:t>and the government shall be upon his shoulder</a:t>
          </a:r>
          <a:r>
            <a:rPr lang="en-US" sz="1100">
              <a:solidFill>
                <a:srgbClr val="7030A0"/>
              </a:solidFill>
            </a:rPr>
            <a:t>: and his name shall be called Wonderful, Counsellor, The mighty God, The everlasting Father, The Prince of Peace.</a:t>
          </a:r>
        </a:p>
        <a:p>
          <a:r>
            <a:rPr lang="en-US" sz="1100" b="1">
              <a:solidFill>
                <a:srgbClr val="7030A0"/>
              </a:solidFill>
            </a:rPr>
            <a:t>Of the increase of his government and peace there shall be no end</a:t>
          </a:r>
          <a:r>
            <a:rPr lang="en-US" sz="1100">
              <a:solidFill>
                <a:srgbClr val="7030A0"/>
              </a:solidFill>
            </a:rPr>
            <a:t>, upon the throne of David, and upon his kingdom, to order it, and to establish it with judgment and with justice from henceforth even for ever. The zeal of the LORD of hosts will perform this. Isaiah:9.6-7</a:t>
          </a:r>
        </a:p>
      </xdr:txBody>
    </xdr:sp>
    <xdr:clientData/>
  </xdr:twoCellAnchor>
  <xdr:twoCellAnchor>
    <xdr:from>
      <xdr:col>20</xdr:col>
      <xdr:colOff>10701</xdr:colOff>
      <xdr:row>0</xdr:row>
      <xdr:rowOff>324813</xdr:rowOff>
    </xdr:from>
    <xdr:to>
      <xdr:col>35</xdr:col>
      <xdr:colOff>599326</xdr:colOff>
      <xdr:row>9</xdr:row>
      <xdr:rowOff>21406</xdr:rowOff>
    </xdr:to>
    <xdr:sp macro="" textlink="">
      <xdr:nvSpPr>
        <xdr:cNvPr id="5" name="TextBox 4"/>
        <xdr:cNvSpPr txBox="1"/>
      </xdr:nvSpPr>
      <xdr:spPr>
        <a:xfrm>
          <a:off x="13110252" y="324813"/>
          <a:ext cx="9739046" cy="1730020"/>
        </a:xfrm>
        <a:prstGeom prst="rect">
          <a:avLst/>
        </a:prstGeom>
        <a:gradFill flip="none" rotWithShape="1">
          <a:gsLst>
            <a:gs pos="0">
              <a:srgbClr val="00B050">
                <a:shade val="30000"/>
                <a:satMod val="115000"/>
              </a:srgbClr>
            </a:gs>
            <a:gs pos="50000">
              <a:srgbClr val="00B050">
                <a:shade val="67500"/>
                <a:satMod val="115000"/>
              </a:srgbClr>
            </a:gs>
            <a:gs pos="100000">
              <a:srgbClr val="00B050">
                <a:shade val="100000"/>
                <a:satMod val="115000"/>
              </a:srgbClr>
            </a:gs>
          </a:gsLst>
          <a:lin ang="16200000" scaled="1"/>
          <a:tileRect/>
        </a:gradFill>
        <a:ln w="57150"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Developing a comprehensive list of Strategic Issues salient in a national, state, or local election involves</a:t>
          </a:r>
          <a:r>
            <a:rPr lang="en-US" sz="1100" baseline="0"/>
            <a:t> higher-level, conceptual thinking not amenable to programmatic, recipe-driven process.  It is best to begin with a Situation Analysis focused on the election. This includes evoking the array of problems before or after the election event that candidates must cure. From the long list of problems, the analyst should compose a shorter list of Critical Success Factors (CSFs) or Key Success Factors (KSFs). Often these follow the Pareto Principle: curing 20% of the most serious problems will relieve 80% of the total burden.</a:t>
          </a:r>
        </a:p>
        <a:p>
          <a:endParaRPr lang="en-US" sz="1100" baseline="0"/>
        </a:p>
        <a:p>
          <a:r>
            <a:rPr lang="en-US" sz="1100" baseline="0"/>
            <a:t>One quantitive way to develop KSFs is illustrated below. It involves weighting each problem according to  seriousness, sorting the weighted list from highest to lowest, then picking the Pareto break-point to arrive at the Vital Few. Feel free to use this KSF Model to distill your own set of KSFs. You may wish to polish the problem terminology originally used by re-stating in shorter, more general words and phrases if you can. This concisely stated, short list can be installed in the GREEN FIELD array of Strategic Issues, and used as criteria for judging worthiness of each candidate for office. </a:t>
          </a:r>
          <a:r>
            <a:rPr lang="en-US" sz="1100"/>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5"/>
  <sheetViews>
    <sheetView tabSelected="1" zoomScale="89" zoomScaleNormal="89" workbookViewId="0"/>
  </sheetViews>
  <sheetFormatPr defaultRowHeight="15" x14ac:dyDescent="0.25"/>
  <cols>
    <col min="3" max="3" width="12.5703125" customWidth="1"/>
    <col min="7" max="7" width="13.85546875" customWidth="1"/>
    <col min="11" max="11" width="13.28515625" customWidth="1"/>
    <col min="13" max="13" width="10.42578125" customWidth="1"/>
  </cols>
  <sheetData>
    <row r="1" spans="1:36" s="4" customFormat="1" ht="31.5" x14ac:dyDescent="0.5">
      <c r="A1" s="14" t="s">
        <v>28</v>
      </c>
      <c r="B1" s="2"/>
      <c r="C1" s="18" t="s">
        <v>27</v>
      </c>
      <c r="D1" s="2"/>
      <c r="E1" s="19" t="s">
        <v>29</v>
      </c>
      <c r="F1" s="2"/>
      <c r="G1" s="2"/>
      <c r="H1" s="2"/>
      <c r="I1" s="67"/>
      <c r="J1" s="67" t="s">
        <v>26</v>
      </c>
      <c r="K1" s="67"/>
      <c r="L1" s="67"/>
      <c r="M1" s="17" t="s">
        <v>45</v>
      </c>
      <c r="N1" s="2"/>
      <c r="O1" s="3"/>
      <c r="P1" s="3"/>
      <c r="Q1" s="3"/>
      <c r="R1" s="3"/>
      <c r="S1" s="3"/>
      <c r="T1" s="3"/>
    </row>
    <row r="2" spans="1:36" s="5" customFormat="1" ht="15.75" x14ac:dyDescent="0.25">
      <c r="A2" s="16"/>
      <c r="B2" s="1"/>
      <c r="C2" s="58" t="s">
        <v>24</v>
      </c>
      <c r="D2" s="1"/>
      <c r="E2" s="1"/>
      <c r="F2" s="1"/>
      <c r="G2" s="1"/>
      <c r="H2" s="1"/>
      <c r="I2" s="56"/>
      <c r="J2" s="56" t="s">
        <v>53</v>
      </c>
      <c r="K2" s="56"/>
      <c r="L2" s="67"/>
      <c r="M2" s="17" t="s">
        <v>55</v>
      </c>
      <c r="N2" s="67"/>
      <c r="O2" s="3"/>
      <c r="P2" s="3"/>
      <c r="Q2" s="3"/>
      <c r="R2" s="3"/>
      <c r="S2" s="3"/>
      <c r="T2" s="3"/>
    </row>
    <row r="3" spans="1:36" s="5" customFormat="1" ht="15.75" x14ac:dyDescent="0.25">
      <c r="A3" s="1"/>
      <c r="B3" s="1"/>
      <c r="C3" s="21" t="s">
        <v>25</v>
      </c>
      <c r="D3" s="17"/>
      <c r="E3" s="1"/>
      <c r="F3" s="1"/>
      <c r="G3" s="1"/>
      <c r="H3" s="1"/>
      <c r="I3" s="2"/>
      <c r="J3" s="2" t="s">
        <v>41</v>
      </c>
      <c r="K3" s="67"/>
      <c r="L3" s="67"/>
      <c r="M3" s="68" t="s">
        <v>38</v>
      </c>
      <c r="N3" s="67"/>
      <c r="O3" s="3"/>
      <c r="P3" s="3"/>
      <c r="Q3" s="3"/>
      <c r="R3" s="3"/>
      <c r="S3" s="3"/>
      <c r="T3" s="3"/>
    </row>
    <row r="4" spans="1:36" s="5" customFormat="1" ht="15.75" x14ac:dyDescent="0.25">
      <c r="A4" s="1"/>
      <c r="B4" s="1"/>
      <c r="C4" s="85" t="s">
        <v>56</v>
      </c>
      <c r="D4" s="17"/>
      <c r="E4" s="1"/>
      <c r="F4" s="1"/>
      <c r="G4" s="1"/>
      <c r="H4" s="1"/>
      <c r="I4" s="57"/>
      <c r="J4" s="63" t="s">
        <v>8</v>
      </c>
      <c r="K4" s="57"/>
      <c r="L4" s="57"/>
      <c r="M4" s="63" t="s">
        <v>13</v>
      </c>
      <c r="N4" s="57"/>
      <c r="O4" s="3"/>
      <c r="P4" s="3"/>
      <c r="Q4" s="3"/>
      <c r="R4" s="3"/>
      <c r="S4" s="3"/>
      <c r="T4" s="3"/>
    </row>
    <row r="5" spans="1:36" s="5" customFormat="1" ht="15.75" x14ac:dyDescent="0.25">
      <c r="A5" s="1"/>
      <c r="B5" s="1"/>
      <c r="C5" s="20"/>
      <c r="D5" s="17"/>
      <c r="E5" s="1"/>
      <c r="F5" s="1"/>
      <c r="G5" s="1"/>
      <c r="H5" s="1"/>
      <c r="I5" s="57"/>
      <c r="J5" s="64" t="s">
        <v>9</v>
      </c>
      <c r="K5" s="57"/>
      <c r="L5" s="57"/>
      <c r="M5" s="65" t="s">
        <v>35</v>
      </c>
      <c r="N5" s="57"/>
      <c r="O5" s="3"/>
      <c r="P5" s="3"/>
      <c r="Q5" s="3"/>
      <c r="R5" s="3"/>
      <c r="S5" s="3"/>
      <c r="T5" s="3"/>
    </row>
    <row r="6" spans="1:36" ht="15.75" x14ac:dyDescent="0.25">
      <c r="A6" s="1"/>
      <c r="B6" s="1"/>
      <c r="C6" s="20"/>
      <c r="D6" s="15"/>
      <c r="E6" s="1"/>
      <c r="F6" s="1"/>
      <c r="G6" s="1"/>
      <c r="H6" s="1"/>
      <c r="I6" s="57"/>
      <c r="J6" s="66" t="s">
        <v>49</v>
      </c>
      <c r="K6" s="57"/>
      <c r="L6" s="57"/>
      <c r="M6" s="66" t="s">
        <v>11</v>
      </c>
      <c r="N6" s="57"/>
      <c r="O6" s="3"/>
      <c r="P6" s="3"/>
      <c r="Q6" s="3"/>
      <c r="R6" s="3"/>
      <c r="S6" s="3"/>
      <c r="T6" s="3"/>
    </row>
    <row r="7" spans="1:36" ht="18.75" x14ac:dyDescent="0.3">
      <c r="A7" s="73" t="s">
        <v>43</v>
      </c>
      <c r="B7" s="71"/>
      <c r="C7" s="71"/>
      <c r="D7" s="71"/>
      <c r="E7" s="71"/>
      <c r="F7" s="71"/>
      <c r="G7" s="71"/>
      <c r="H7" s="71"/>
      <c r="I7" s="71"/>
      <c r="J7" s="71"/>
      <c r="K7" s="71"/>
      <c r="L7" s="71"/>
      <c r="M7" s="71"/>
      <c r="N7" s="71"/>
    </row>
    <row r="8" spans="1:36" x14ac:dyDescent="0.25">
      <c r="A8" s="72" t="s">
        <v>57</v>
      </c>
      <c r="B8" s="71"/>
      <c r="C8" s="71"/>
      <c r="D8" s="71"/>
      <c r="E8" s="71"/>
      <c r="F8" s="71"/>
      <c r="G8" s="71"/>
      <c r="H8" s="71"/>
      <c r="I8" s="71"/>
      <c r="J8" s="71"/>
      <c r="K8" s="71"/>
      <c r="L8" s="71"/>
      <c r="M8" s="71"/>
      <c r="N8" s="71"/>
      <c r="O8" s="3"/>
    </row>
    <row r="9" spans="1:36" x14ac:dyDescent="0.25">
      <c r="A9" s="72" t="s">
        <v>42</v>
      </c>
      <c r="B9" s="71"/>
      <c r="C9" s="71"/>
      <c r="D9" s="71"/>
      <c r="E9" s="71"/>
      <c r="F9" s="71"/>
      <c r="G9" s="71"/>
      <c r="H9" s="71"/>
      <c r="I9" s="71"/>
      <c r="J9" s="71"/>
      <c r="K9" s="71"/>
      <c r="L9" s="71"/>
      <c r="M9" s="71"/>
      <c r="N9" s="71"/>
      <c r="O9" s="3"/>
    </row>
    <row r="10" spans="1:36" x14ac:dyDescent="0.25">
      <c r="A10" s="72" t="s">
        <v>50</v>
      </c>
      <c r="B10" s="71"/>
      <c r="C10" s="71"/>
      <c r="D10" s="71"/>
      <c r="E10" s="71"/>
      <c r="F10" s="71"/>
      <c r="G10" s="71"/>
      <c r="H10" s="71"/>
      <c r="I10" s="71"/>
      <c r="J10" s="71"/>
      <c r="K10" s="71"/>
      <c r="L10" s="71"/>
      <c r="M10" s="71"/>
      <c r="N10" s="71"/>
    </row>
    <row r="11" spans="1:36" x14ac:dyDescent="0.25">
      <c r="A11" s="72" t="s">
        <v>52</v>
      </c>
      <c r="B11" s="71"/>
      <c r="C11" s="71"/>
      <c r="D11" s="71"/>
      <c r="E11" s="71"/>
      <c r="F11" s="71"/>
      <c r="G11" s="71"/>
      <c r="H11" s="71"/>
      <c r="I11" s="71"/>
      <c r="J11" s="71"/>
      <c r="K11" s="71"/>
      <c r="L11" s="71"/>
      <c r="M11" s="71"/>
      <c r="N11" s="71"/>
    </row>
    <row r="12" spans="1:36" ht="15.75" x14ac:dyDescent="0.25">
      <c r="A12" s="72" t="s">
        <v>54</v>
      </c>
      <c r="B12" s="71"/>
      <c r="C12" s="71"/>
      <c r="D12" s="71"/>
      <c r="E12" s="71"/>
      <c r="F12" s="71"/>
      <c r="G12" s="71"/>
      <c r="H12" s="71"/>
      <c r="I12" s="76"/>
      <c r="J12" s="76"/>
      <c r="K12" s="77" t="s">
        <v>30</v>
      </c>
      <c r="L12" s="77" t="s">
        <v>31</v>
      </c>
      <c r="M12" s="78"/>
      <c r="N12" s="78"/>
    </row>
    <row r="13" spans="1:36" x14ac:dyDescent="0.25">
      <c r="A13" s="72" t="s">
        <v>51</v>
      </c>
      <c r="B13" s="71"/>
      <c r="C13" s="71"/>
      <c r="D13" s="71"/>
      <c r="E13" s="71"/>
      <c r="F13" s="71"/>
      <c r="G13" s="71"/>
      <c r="H13" s="71"/>
      <c r="I13" s="76" t="s">
        <v>18</v>
      </c>
      <c r="J13" s="76" t="s">
        <v>19</v>
      </c>
      <c r="K13" s="76" t="s">
        <v>20</v>
      </c>
      <c r="L13" s="76" t="s">
        <v>21</v>
      </c>
      <c r="M13" s="76" t="s">
        <v>22</v>
      </c>
      <c r="N13" s="76" t="s">
        <v>23</v>
      </c>
      <c r="U13" s="86"/>
      <c r="V13" s="86"/>
      <c r="W13" s="86"/>
      <c r="X13" s="86"/>
      <c r="Y13" s="86"/>
      <c r="Z13" s="86"/>
      <c r="AA13" s="86"/>
      <c r="AB13" s="86"/>
      <c r="AC13" s="86"/>
      <c r="AD13" s="86"/>
      <c r="AE13" s="86"/>
      <c r="AF13" s="86"/>
      <c r="AG13" s="86"/>
      <c r="AH13" s="86"/>
      <c r="AI13" s="86"/>
      <c r="AJ13" s="86"/>
    </row>
    <row r="14" spans="1:36" ht="18.75" x14ac:dyDescent="0.3">
      <c r="A14" s="72"/>
      <c r="B14" s="71"/>
      <c r="C14" s="71"/>
      <c r="D14" s="71"/>
      <c r="E14" s="71"/>
      <c r="F14" s="71"/>
      <c r="G14" s="71"/>
      <c r="H14" s="71"/>
      <c r="I14" s="79">
        <v>5</v>
      </c>
      <c r="J14" s="79">
        <v>4</v>
      </c>
      <c r="K14" s="79">
        <v>3</v>
      </c>
      <c r="L14" s="79">
        <v>2</v>
      </c>
      <c r="M14" s="79">
        <v>1</v>
      </c>
      <c r="N14" s="79">
        <v>0</v>
      </c>
      <c r="U14" s="86"/>
      <c r="V14" s="86"/>
      <c r="W14" s="86"/>
      <c r="X14" s="86"/>
      <c r="Y14" s="86"/>
      <c r="Z14" s="86"/>
      <c r="AA14" s="87"/>
      <c r="AB14" s="87" t="s">
        <v>86</v>
      </c>
      <c r="AC14" s="86"/>
      <c r="AD14" s="86"/>
      <c r="AE14" s="86"/>
      <c r="AF14" s="86"/>
      <c r="AG14" s="86"/>
      <c r="AH14" s="86"/>
      <c r="AI14" s="86"/>
      <c r="AJ14" s="86"/>
    </row>
    <row r="15" spans="1:36" ht="18.75" x14ac:dyDescent="0.3">
      <c r="A15" s="74" t="s">
        <v>44</v>
      </c>
      <c r="B15" s="60"/>
      <c r="C15" s="60"/>
      <c r="D15" s="60"/>
      <c r="E15" s="60"/>
      <c r="F15" s="60"/>
      <c r="G15" s="60"/>
      <c r="H15" s="60"/>
      <c r="I15" s="60"/>
      <c r="J15" s="60"/>
      <c r="K15" s="60"/>
      <c r="L15" s="60"/>
      <c r="M15" s="60"/>
      <c r="N15" s="60"/>
      <c r="U15" s="97"/>
      <c r="V15" s="98" t="s">
        <v>66</v>
      </c>
      <c r="W15" s="99">
        <f>COUNTA(U17:U44)</f>
        <v>15</v>
      </c>
      <c r="X15" s="98" t="s">
        <v>67</v>
      </c>
      <c r="Y15" s="100">
        <f>W15*0.2</f>
        <v>3</v>
      </c>
      <c r="Z15" s="97"/>
      <c r="AA15" s="89" t="s">
        <v>81</v>
      </c>
      <c r="AB15" s="28"/>
      <c r="AC15" s="90" t="s">
        <v>83</v>
      </c>
      <c r="AD15" s="45"/>
      <c r="AE15" s="91"/>
      <c r="AF15" s="92" t="s">
        <v>80</v>
      </c>
      <c r="AG15" s="93"/>
      <c r="AH15" s="96">
        <f>COUNTA(AF17:AF44)</f>
        <v>6</v>
      </c>
      <c r="AI15" s="95" t="s">
        <v>91</v>
      </c>
      <c r="AJ15" s="32"/>
    </row>
    <row r="16" spans="1:36" ht="15.75" x14ac:dyDescent="0.25">
      <c r="A16" s="41" t="s">
        <v>0</v>
      </c>
      <c r="B16" s="25"/>
      <c r="C16" s="25"/>
      <c r="D16" s="26"/>
      <c r="E16" s="24"/>
      <c r="F16" s="24"/>
      <c r="G16" s="24"/>
      <c r="H16" s="26"/>
      <c r="I16" s="31"/>
      <c r="J16" s="49" t="s">
        <v>26</v>
      </c>
      <c r="K16" s="31"/>
      <c r="L16" s="26"/>
      <c r="M16" s="40"/>
      <c r="N16" s="60"/>
      <c r="U16" s="101" t="s">
        <v>58</v>
      </c>
      <c r="V16" s="97"/>
      <c r="W16" s="97"/>
      <c r="X16" s="97"/>
      <c r="Y16" s="97"/>
      <c r="Z16" s="97"/>
      <c r="AA16" s="89" t="s">
        <v>82</v>
      </c>
      <c r="AB16" s="28"/>
      <c r="AC16" s="90" t="s">
        <v>84</v>
      </c>
      <c r="AD16" s="45"/>
      <c r="AE16" s="45"/>
      <c r="AF16" s="92" t="s">
        <v>85</v>
      </c>
      <c r="AG16" s="32"/>
      <c r="AH16" s="32"/>
      <c r="AI16" s="94" t="s">
        <v>79</v>
      </c>
      <c r="AJ16" s="94" t="s">
        <v>92</v>
      </c>
    </row>
    <row r="17" spans="1:36" ht="15.75" x14ac:dyDescent="0.25">
      <c r="A17" s="43"/>
      <c r="B17" s="59" t="s">
        <v>34</v>
      </c>
      <c r="C17" s="44"/>
      <c r="D17" s="26"/>
      <c r="E17" s="23"/>
      <c r="F17" s="23"/>
      <c r="G17" s="23"/>
      <c r="H17" s="26"/>
      <c r="I17" s="48"/>
      <c r="J17" s="52" t="str">
        <f>J2</f>
        <v>William C Patterson</v>
      </c>
      <c r="K17" s="48"/>
      <c r="L17" s="26"/>
      <c r="M17" s="39"/>
      <c r="N17" s="60"/>
      <c r="U17" s="11" t="s">
        <v>87</v>
      </c>
      <c r="V17" s="11"/>
      <c r="W17" s="11"/>
      <c r="X17" s="11"/>
      <c r="Y17" s="11"/>
      <c r="Z17" s="11"/>
      <c r="AA17" s="6">
        <v>5</v>
      </c>
      <c r="AB17" s="11"/>
      <c r="AC17" s="11" t="s">
        <v>71</v>
      </c>
      <c r="AD17" s="11"/>
      <c r="AE17" s="11"/>
      <c r="AF17" s="11" t="s">
        <v>3</v>
      </c>
      <c r="AG17" s="11"/>
      <c r="AH17" s="11"/>
      <c r="AI17" s="6">
        <f>AA28+AA31+0.5*(AA21+AA23)</f>
        <v>10.5</v>
      </c>
      <c r="AJ17" s="88">
        <f>AI17/MAX($AI$17:$AI$31)*5</f>
        <v>3.28125</v>
      </c>
    </row>
    <row r="18" spans="1:36" ht="15.75" x14ac:dyDescent="0.25">
      <c r="A18" s="42"/>
      <c r="B18" s="55" t="str">
        <f>J4</f>
        <v>George Washington</v>
      </c>
      <c r="C18" s="42"/>
      <c r="D18" s="26"/>
      <c r="E18" s="34" t="s">
        <v>1</v>
      </c>
      <c r="F18" s="22"/>
      <c r="G18" s="22"/>
      <c r="H18" s="26"/>
      <c r="I18" s="36" t="s">
        <v>2</v>
      </c>
      <c r="J18" s="30"/>
      <c r="K18" s="30"/>
      <c r="L18" s="26"/>
      <c r="M18" s="50" t="s">
        <v>32</v>
      </c>
      <c r="N18" s="60"/>
      <c r="U18" s="11" t="s">
        <v>75</v>
      </c>
      <c r="V18" s="11"/>
      <c r="W18" s="11"/>
      <c r="X18" s="11"/>
      <c r="Y18" s="11"/>
      <c r="Z18" s="11"/>
      <c r="AA18" s="6">
        <v>5</v>
      </c>
      <c r="AB18" s="11"/>
      <c r="AC18" s="11" t="s">
        <v>76</v>
      </c>
      <c r="AD18" s="11"/>
      <c r="AE18" s="11"/>
      <c r="AF18" s="11" t="s">
        <v>68</v>
      </c>
      <c r="AG18" s="11"/>
      <c r="AH18" s="11"/>
      <c r="AI18" s="6">
        <f>AA22+AA27+0.5*(AA26)</f>
        <v>10</v>
      </c>
      <c r="AJ18" s="88">
        <f t="shared" ref="AJ18:AJ19" si="0">AI18/MAX($AI$17:$AI$31)*5</f>
        <v>3.125</v>
      </c>
    </row>
    <row r="19" spans="1:36" x14ac:dyDescent="0.25">
      <c r="A19" s="54" t="s">
        <v>39</v>
      </c>
      <c r="B19" s="69" t="str">
        <f>M4</f>
        <v>Win Revolutionary War</v>
      </c>
      <c r="C19" s="42"/>
      <c r="D19" s="26"/>
      <c r="E19" s="35" t="s">
        <v>14</v>
      </c>
      <c r="F19" s="22"/>
      <c r="G19" s="22"/>
      <c r="H19" s="26"/>
      <c r="I19" s="29" t="s">
        <v>15</v>
      </c>
      <c r="J19" s="30"/>
      <c r="K19" s="30"/>
      <c r="L19" s="26"/>
      <c r="M19" s="50" t="s">
        <v>33</v>
      </c>
      <c r="N19" s="60"/>
      <c r="U19" s="11" t="s">
        <v>64</v>
      </c>
      <c r="V19" s="11"/>
      <c r="W19" s="11"/>
      <c r="X19" s="11"/>
      <c r="Y19" s="11"/>
      <c r="Z19" s="11"/>
      <c r="AA19" s="6">
        <v>5</v>
      </c>
      <c r="AB19" s="11"/>
      <c r="AC19" s="11" t="s">
        <v>69</v>
      </c>
      <c r="AD19" s="11"/>
      <c r="AE19" s="11"/>
      <c r="AF19" s="11" t="s">
        <v>69</v>
      </c>
      <c r="AG19" s="11"/>
      <c r="AH19" s="11"/>
      <c r="AI19" s="6">
        <f>AA18+AA19+AA26+0.5*(AA28)</f>
        <v>16</v>
      </c>
      <c r="AJ19" s="88">
        <f t="shared" si="0"/>
        <v>5</v>
      </c>
    </row>
    <row r="20" spans="1:36" x14ac:dyDescent="0.25">
      <c r="A20" s="81">
        <v>2</v>
      </c>
      <c r="B20" s="9" t="str">
        <f t="shared" ref="B20:B29" si="1">F20</f>
        <v>Energy</v>
      </c>
      <c r="C20" s="8"/>
      <c r="D20" s="26"/>
      <c r="E20" s="6">
        <v>5</v>
      </c>
      <c r="F20" s="10" t="s">
        <v>3</v>
      </c>
      <c r="G20" s="11"/>
      <c r="H20" s="26"/>
      <c r="I20" s="80">
        <v>3.3</v>
      </c>
      <c r="J20" s="9" t="str">
        <f t="shared" ref="J20:J29" si="2">F20</f>
        <v>Energy</v>
      </c>
      <c r="K20" s="8"/>
      <c r="L20" s="26"/>
      <c r="M20" s="82">
        <f t="shared" ref="M20:M29" si="3">A20*E20*I20/125</f>
        <v>0.26400000000000001</v>
      </c>
      <c r="N20" s="60"/>
      <c r="U20" s="11" t="s">
        <v>72</v>
      </c>
      <c r="V20" s="11"/>
      <c r="W20" s="11"/>
      <c r="X20" s="11"/>
      <c r="Y20" s="11"/>
      <c r="Z20" s="11"/>
      <c r="AA20" s="6">
        <v>5</v>
      </c>
      <c r="AB20" s="11"/>
      <c r="AC20" s="11" t="s">
        <v>4</v>
      </c>
      <c r="AD20" s="11"/>
      <c r="AE20" s="11"/>
      <c r="AF20" s="11" t="s">
        <v>71</v>
      </c>
      <c r="AG20" s="11"/>
      <c r="AH20" s="11"/>
      <c r="AI20" s="6">
        <f>AA17+AA23</f>
        <v>9</v>
      </c>
      <c r="AJ20" s="88">
        <f>AI20/MAX($AI$17:$AI$31)*5</f>
        <v>2.8125</v>
      </c>
    </row>
    <row r="21" spans="1:36" x14ac:dyDescent="0.25">
      <c r="A21" s="81">
        <v>5</v>
      </c>
      <c r="B21" s="9" t="str">
        <f t="shared" si="1"/>
        <v>Transportation</v>
      </c>
      <c r="C21" s="8"/>
      <c r="D21" s="26"/>
      <c r="E21" s="6">
        <v>5</v>
      </c>
      <c r="F21" s="10" t="s">
        <v>4</v>
      </c>
      <c r="G21" s="11"/>
      <c r="H21" s="26"/>
      <c r="I21" s="80">
        <v>3.4</v>
      </c>
      <c r="J21" s="9" t="str">
        <f t="shared" si="2"/>
        <v>Transportation</v>
      </c>
      <c r="K21" s="8"/>
      <c r="L21" s="26"/>
      <c r="M21" s="82">
        <f t="shared" si="3"/>
        <v>0.68</v>
      </c>
      <c r="N21" s="60"/>
      <c r="U21" s="11" t="s">
        <v>73</v>
      </c>
      <c r="V21" s="11"/>
      <c r="W21" s="11"/>
      <c r="X21" s="11"/>
      <c r="Y21" s="11"/>
      <c r="Z21" s="11"/>
      <c r="AA21" s="6">
        <v>5</v>
      </c>
      <c r="AB21" s="11"/>
      <c r="AC21" s="11" t="s">
        <v>4</v>
      </c>
      <c r="AD21" s="11"/>
      <c r="AE21" s="11"/>
      <c r="AF21" s="11" t="s">
        <v>70</v>
      </c>
      <c r="AG21" s="11"/>
      <c r="AH21" s="11"/>
      <c r="AI21" s="6">
        <f>AA24+AA30</f>
        <v>7</v>
      </c>
      <c r="AJ21" s="88">
        <f>AI21/MAX($AI$17:$AI$31)*5</f>
        <v>2.1875</v>
      </c>
    </row>
    <row r="22" spans="1:36" x14ac:dyDescent="0.25">
      <c r="A22" s="81">
        <v>5</v>
      </c>
      <c r="B22" s="9" t="str">
        <f t="shared" si="1"/>
        <v>Food Supply</v>
      </c>
      <c r="C22" s="8"/>
      <c r="D22" s="26"/>
      <c r="E22" s="6">
        <v>5</v>
      </c>
      <c r="F22" s="10" t="s">
        <v>5</v>
      </c>
      <c r="G22" s="11"/>
      <c r="H22" s="26"/>
      <c r="I22" s="80">
        <v>2.8</v>
      </c>
      <c r="J22" s="9" t="str">
        <f t="shared" si="2"/>
        <v>Food Supply</v>
      </c>
      <c r="K22" s="8"/>
      <c r="L22" s="26"/>
      <c r="M22" s="82">
        <f t="shared" si="3"/>
        <v>0.56000000000000005</v>
      </c>
      <c r="N22" s="60"/>
      <c r="U22" s="11" t="s">
        <v>61</v>
      </c>
      <c r="V22" s="11"/>
      <c r="W22" s="11"/>
      <c r="X22" s="11"/>
      <c r="Y22" s="11"/>
      <c r="Z22" s="11"/>
      <c r="AA22" s="6">
        <v>4</v>
      </c>
      <c r="AB22" s="11"/>
      <c r="AC22" s="11" t="s">
        <v>68</v>
      </c>
      <c r="AD22" s="11"/>
      <c r="AE22" s="11"/>
      <c r="AF22" s="11" t="s">
        <v>4</v>
      </c>
      <c r="AG22" s="11"/>
      <c r="AH22" s="11"/>
      <c r="AI22" s="6">
        <f>AA20+AA21+0.5*(AA31)</f>
        <v>11</v>
      </c>
      <c r="AJ22" s="88">
        <f>AI22/MAX($AI$17:$AI$31)*5</f>
        <v>3.4375</v>
      </c>
    </row>
    <row r="23" spans="1:36" x14ac:dyDescent="0.25">
      <c r="A23" s="81">
        <v>3</v>
      </c>
      <c r="B23" s="9" t="str">
        <f t="shared" si="1"/>
        <v>Affordable Housing</v>
      </c>
      <c r="C23" s="8"/>
      <c r="D23" s="26"/>
      <c r="E23" s="6">
        <v>4</v>
      </c>
      <c r="F23" s="10" t="s">
        <v>6</v>
      </c>
      <c r="G23" s="11"/>
      <c r="H23" s="26"/>
      <c r="I23" s="80">
        <v>5</v>
      </c>
      <c r="J23" s="9" t="str">
        <f t="shared" si="2"/>
        <v>Affordable Housing</v>
      </c>
      <c r="K23" s="8"/>
      <c r="L23" s="26"/>
      <c r="M23" s="82">
        <f t="shared" si="3"/>
        <v>0.48</v>
      </c>
      <c r="N23" s="60"/>
      <c r="U23" s="11" t="s">
        <v>62</v>
      </c>
      <c r="V23" s="11"/>
      <c r="W23" s="11"/>
      <c r="X23" s="11"/>
      <c r="Y23" s="11"/>
      <c r="Z23" s="11"/>
      <c r="AA23" s="6">
        <v>4</v>
      </c>
      <c r="AB23" s="11"/>
      <c r="AC23" s="11" t="s">
        <v>71</v>
      </c>
      <c r="AD23" s="11"/>
      <c r="AE23" s="11"/>
      <c r="AF23" s="11"/>
      <c r="AG23" s="11"/>
      <c r="AH23" s="11"/>
      <c r="AI23" s="11"/>
      <c r="AJ23" s="88">
        <f t="shared" ref="AJ23:AJ44" si="4">AI23/MAX($AI$17:$AI$31)*5</f>
        <v>0</v>
      </c>
    </row>
    <row r="24" spans="1:36" x14ac:dyDescent="0.25">
      <c r="A24" s="81">
        <v>1</v>
      </c>
      <c r="B24" s="9" t="str">
        <f t="shared" si="1"/>
        <v>Retirement Security</v>
      </c>
      <c r="C24" s="8"/>
      <c r="D24" s="26"/>
      <c r="E24" s="6">
        <v>4</v>
      </c>
      <c r="F24" s="10" t="s">
        <v>7</v>
      </c>
      <c r="G24" s="11"/>
      <c r="H24" s="26"/>
      <c r="I24" s="80">
        <v>3.1</v>
      </c>
      <c r="J24" s="9" t="str">
        <f t="shared" si="2"/>
        <v>Retirement Security</v>
      </c>
      <c r="K24" s="8"/>
      <c r="L24" s="26"/>
      <c r="M24" s="82">
        <f t="shared" si="3"/>
        <v>9.9199999999999997E-2</v>
      </c>
      <c r="N24" s="60"/>
      <c r="U24" s="11" t="s">
        <v>74</v>
      </c>
      <c r="V24" s="11"/>
      <c r="W24" s="11"/>
      <c r="X24" s="11"/>
      <c r="Y24" s="11"/>
      <c r="Z24" s="11"/>
      <c r="AA24" s="6">
        <v>4</v>
      </c>
      <c r="AB24" s="11"/>
      <c r="AC24" s="11" t="s">
        <v>70</v>
      </c>
      <c r="AD24" s="11"/>
      <c r="AE24" s="11"/>
      <c r="AF24" s="11"/>
      <c r="AG24" s="11"/>
      <c r="AH24" s="11"/>
      <c r="AI24" s="11"/>
      <c r="AJ24" s="88">
        <f t="shared" si="4"/>
        <v>0</v>
      </c>
    </row>
    <row r="25" spans="1:36" x14ac:dyDescent="0.25">
      <c r="A25" s="81">
        <v>5</v>
      </c>
      <c r="B25" s="9" t="str">
        <f>F25</f>
        <v>Military Spending</v>
      </c>
      <c r="C25" s="8"/>
      <c r="D25" s="26"/>
      <c r="E25" s="6">
        <v>3</v>
      </c>
      <c r="F25" s="10" t="s">
        <v>10</v>
      </c>
      <c r="G25" s="11"/>
      <c r="H25" s="26"/>
      <c r="I25" s="80">
        <v>2.2000000000000002</v>
      </c>
      <c r="J25" s="9" t="str">
        <f>F25</f>
        <v>Military Spending</v>
      </c>
      <c r="K25" s="8"/>
      <c r="L25" s="26"/>
      <c r="M25" s="82">
        <f t="shared" si="3"/>
        <v>0.26400000000000001</v>
      </c>
      <c r="N25" s="60"/>
      <c r="U25" s="11" t="s">
        <v>63</v>
      </c>
      <c r="V25" s="11"/>
      <c r="W25" s="11"/>
      <c r="X25" s="11"/>
      <c r="Y25" s="11"/>
      <c r="Z25" s="11"/>
      <c r="AA25" s="6">
        <v>4</v>
      </c>
      <c r="AB25" s="11"/>
      <c r="AC25" s="11" t="s">
        <v>77</v>
      </c>
      <c r="AD25" s="11"/>
      <c r="AE25" s="11"/>
      <c r="AF25" s="11"/>
      <c r="AG25" s="11"/>
      <c r="AH25" s="11"/>
      <c r="AI25" s="11"/>
      <c r="AJ25" s="88">
        <f t="shared" si="4"/>
        <v>0</v>
      </c>
    </row>
    <row r="26" spans="1:36" x14ac:dyDescent="0.25">
      <c r="A26" s="81"/>
      <c r="B26" s="9" t="str">
        <f>F26</f>
        <v>Strategic Issue</v>
      </c>
      <c r="C26" s="8"/>
      <c r="D26" s="26"/>
      <c r="E26" s="6"/>
      <c r="F26" s="10" t="s">
        <v>17</v>
      </c>
      <c r="G26" s="11"/>
      <c r="H26" s="26"/>
      <c r="I26" s="80"/>
      <c r="J26" s="9" t="str">
        <f>F26</f>
        <v>Strategic Issue</v>
      </c>
      <c r="K26" s="8"/>
      <c r="L26" s="26"/>
      <c r="M26" s="82">
        <f t="shared" si="3"/>
        <v>0</v>
      </c>
      <c r="N26" s="60"/>
      <c r="U26" s="11" t="s">
        <v>90</v>
      </c>
      <c r="V26" s="11"/>
      <c r="W26" s="11"/>
      <c r="X26" s="11"/>
      <c r="Y26" s="11"/>
      <c r="Z26" s="11"/>
      <c r="AA26" s="6">
        <v>4</v>
      </c>
      <c r="AB26" s="11"/>
      <c r="AC26" s="11" t="s">
        <v>69</v>
      </c>
      <c r="AD26" s="11"/>
      <c r="AE26" s="11"/>
      <c r="AF26" s="11"/>
      <c r="AG26" s="11"/>
      <c r="AH26" s="11"/>
      <c r="AI26" s="11"/>
      <c r="AJ26" s="88">
        <f t="shared" si="4"/>
        <v>0</v>
      </c>
    </row>
    <row r="27" spans="1:36" x14ac:dyDescent="0.25">
      <c r="A27" s="81"/>
      <c r="B27" s="9" t="str">
        <f>F27</f>
        <v>Strategic Issue</v>
      </c>
      <c r="C27" s="8"/>
      <c r="D27" s="26"/>
      <c r="E27" s="6"/>
      <c r="F27" s="10" t="s">
        <v>17</v>
      </c>
      <c r="G27" s="11"/>
      <c r="H27" s="26"/>
      <c r="I27" s="80"/>
      <c r="J27" s="9" t="str">
        <f>F27</f>
        <v>Strategic Issue</v>
      </c>
      <c r="K27" s="8"/>
      <c r="L27" s="26"/>
      <c r="M27" s="82">
        <f t="shared" si="3"/>
        <v>0</v>
      </c>
      <c r="N27" s="60"/>
      <c r="U27" s="11" t="s">
        <v>88</v>
      </c>
      <c r="V27" s="11"/>
      <c r="W27" s="11"/>
      <c r="X27" s="11"/>
      <c r="Y27" s="11"/>
      <c r="Z27" s="11"/>
      <c r="AA27" s="6">
        <v>4</v>
      </c>
      <c r="AB27" s="11"/>
      <c r="AC27" s="11" t="s">
        <v>68</v>
      </c>
      <c r="AD27" s="11"/>
      <c r="AE27" s="11"/>
      <c r="AF27" s="11"/>
      <c r="AG27" s="11"/>
      <c r="AH27" s="11"/>
      <c r="AI27" s="11"/>
      <c r="AJ27" s="88">
        <f t="shared" si="4"/>
        <v>0</v>
      </c>
    </row>
    <row r="28" spans="1:36" x14ac:dyDescent="0.25">
      <c r="A28" s="81"/>
      <c r="B28" s="9" t="str">
        <f>F28</f>
        <v>Strategic Issue</v>
      </c>
      <c r="C28" s="8"/>
      <c r="D28" s="26"/>
      <c r="E28" s="6"/>
      <c r="F28" s="10" t="s">
        <v>17</v>
      </c>
      <c r="G28" s="11"/>
      <c r="H28" s="26"/>
      <c r="I28" s="80"/>
      <c r="J28" s="9" t="str">
        <f>F28</f>
        <v>Strategic Issue</v>
      </c>
      <c r="K28" s="8"/>
      <c r="L28" s="26"/>
      <c r="M28" s="82">
        <f t="shared" si="3"/>
        <v>0</v>
      </c>
      <c r="N28" s="60"/>
      <c r="U28" s="11" t="s">
        <v>89</v>
      </c>
      <c r="V28" s="11"/>
      <c r="W28" s="11"/>
      <c r="X28" s="11"/>
      <c r="Y28" s="11"/>
      <c r="Z28" s="11"/>
      <c r="AA28" s="6">
        <v>4</v>
      </c>
      <c r="AB28" s="11"/>
      <c r="AC28" s="11" t="s">
        <v>3</v>
      </c>
      <c r="AD28" s="11"/>
      <c r="AE28" s="11"/>
      <c r="AF28" s="11"/>
      <c r="AG28" s="11"/>
      <c r="AH28" s="11"/>
      <c r="AI28" s="11"/>
      <c r="AJ28" s="88">
        <f t="shared" si="4"/>
        <v>0</v>
      </c>
    </row>
    <row r="29" spans="1:36" x14ac:dyDescent="0.25">
      <c r="A29" s="81"/>
      <c r="B29" s="9" t="str">
        <f t="shared" si="1"/>
        <v>Strategic Issue</v>
      </c>
      <c r="C29" s="8"/>
      <c r="D29" s="26"/>
      <c r="E29" s="6"/>
      <c r="F29" s="10" t="s">
        <v>17</v>
      </c>
      <c r="G29" s="11"/>
      <c r="H29" s="26"/>
      <c r="I29" s="80"/>
      <c r="J29" s="9" t="str">
        <f t="shared" si="2"/>
        <v>Strategic Issue</v>
      </c>
      <c r="K29" s="8"/>
      <c r="L29" s="26"/>
      <c r="M29" s="82">
        <f t="shared" si="3"/>
        <v>0</v>
      </c>
      <c r="N29" s="60"/>
      <c r="U29" s="11" t="s">
        <v>65</v>
      </c>
      <c r="V29" s="11"/>
      <c r="W29" s="11"/>
      <c r="X29" s="11"/>
      <c r="Y29" s="11"/>
      <c r="Z29" s="11"/>
      <c r="AA29" s="6">
        <v>3</v>
      </c>
      <c r="AB29" s="11"/>
      <c r="AC29" s="11" t="s">
        <v>78</v>
      </c>
      <c r="AD29" s="11"/>
      <c r="AE29" s="11"/>
      <c r="AF29" s="11"/>
      <c r="AG29" s="11"/>
      <c r="AH29" s="11"/>
      <c r="AI29" s="11"/>
      <c r="AJ29" s="88">
        <f t="shared" si="4"/>
        <v>0</v>
      </c>
    </row>
    <row r="30" spans="1:36" x14ac:dyDescent="0.25">
      <c r="A30" s="26"/>
      <c r="B30" s="26"/>
      <c r="C30" s="26"/>
      <c r="D30" s="26"/>
      <c r="E30" s="26"/>
      <c r="F30" s="26"/>
      <c r="G30" s="26"/>
      <c r="H30" s="26"/>
      <c r="I30" s="26"/>
      <c r="J30" s="26"/>
      <c r="K30" s="26"/>
      <c r="L30" s="27" t="s">
        <v>16</v>
      </c>
      <c r="M30" s="83">
        <f>SUM(M20:M29)</f>
        <v>2.3472</v>
      </c>
      <c r="N30" s="60"/>
      <c r="U30" s="11" t="s">
        <v>60</v>
      </c>
      <c r="V30" s="11"/>
      <c r="W30" s="11"/>
      <c r="X30" s="11"/>
      <c r="Y30" s="11"/>
      <c r="Z30" s="11"/>
      <c r="AA30" s="6">
        <v>3</v>
      </c>
      <c r="AB30" s="11"/>
      <c r="AC30" s="11" t="s">
        <v>70</v>
      </c>
      <c r="AD30" s="11"/>
      <c r="AE30" s="11"/>
      <c r="AF30" s="11"/>
      <c r="AG30" s="11"/>
      <c r="AH30" s="11"/>
      <c r="AI30" s="11"/>
      <c r="AJ30" s="88">
        <f t="shared" si="4"/>
        <v>0</v>
      </c>
    </row>
    <row r="31" spans="1:36" ht="15.75" x14ac:dyDescent="0.25">
      <c r="A31" s="41" t="s">
        <v>0</v>
      </c>
      <c r="B31" s="25"/>
      <c r="C31" s="25"/>
      <c r="D31" s="26"/>
      <c r="E31" s="24"/>
      <c r="F31" s="24"/>
      <c r="G31" s="24"/>
      <c r="H31" s="26"/>
      <c r="I31" s="31"/>
      <c r="J31" s="49" t="s">
        <v>26</v>
      </c>
      <c r="K31" s="31"/>
      <c r="L31" s="27"/>
      <c r="M31" s="40"/>
      <c r="N31" s="60"/>
      <c r="U31" s="11" t="s">
        <v>59</v>
      </c>
      <c r="V31" s="11"/>
      <c r="W31" s="11"/>
      <c r="X31" s="11"/>
      <c r="Y31" s="11"/>
      <c r="Z31" s="11"/>
      <c r="AA31" s="6">
        <v>2</v>
      </c>
      <c r="AB31" s="11"/>
      <c r="AC31" s="11" t="s">
        <v>3</v>
      </c>
      <c r="AD31" s="11"/>
      <c r="AE31" s="11"/>
      <c r="AF31" s="11"/>
      <c r="AG31" s="11"/>
      <c r="AH31" s="11"/>
      <c r="AI31" s="11"/>
      <c r="AJ31" s="88">
        <f t="shared" si="4"/>
        <v>0</v>
      </c>
    </row>
    <row r="32" spans="1:36" ht="15.75" x14ac:dyDescent="0.25">
      <c r="A32" s="43"/>
      <c r="B32" s="59" t="s">
        <v>34</v>
      </c>
      <c r="C32" s="44"/>
      <c r="D32" s="26"/>
      <c r="E32" s="23"/>
      <c r="F32" s="23"/>
      <c r="G32" s="23"/>
      <c r="H32" s="26"/>
      <c r="I32" s="48"/>
      <c r="J32" s="51" t="str">
        <f>J2</f>
        <v>William C Patterson</v>
      </c>
      <c r="K32" s="48"/>
      <c r="L32" s="26"/>
      <c r="M32" s="39"/>
      <c r="N32" s="60"/>
      <c r="U32" s="11"/>
      <c r="V32" s="11"/>
      <c r="W32" s="11"/>
      <c r="X32" s="11"/>
      <c r="Y32" s="11"/>
      <c r="Z32" s="11"/>
      <c r="AA32" s="11"/>
      <c r="AB32" s="11"/>
      <c r="AC32" s="11"/>
      <c r="AD32" s="11"/>
      <c r="AE32" s="11"/>
      <c r="AF32" s="11"/>
      <c r="AG32" s="11"/>
      <c r="AH32" s="11"/>
      <c r="AI32" s="11"/>
      <c r="AJ32" s="88">
        <f t="shared" si="4"/>
        <v>0</v>
      </c>
    </row>
    <row r="33" spans="1:36" ht="15.75" x14ac:dyDescent="0.25">
      <c r="A33" s="42"/>
      <c r="B33" s="55" t="str">
        <f>J5</f>
        <v>Abe Lincoln</v>
      </c>
      <c r="C33" s="42"/>
      <c r="D33" s="26"/>
      <c r="E33" s="34" t="s">
        <v>1</v>
      </c>
      <c r="F33" s="22"/>
      <c r="G33" s="22"/>
      <c r="H33" s="26"/>
      <c r="I33" s="36" t="s">
        <v>2</v>
      </c>
      <c r="J33" s="37"/>
      <c r="K33" s="30"/>
      <c r="L33" s="26"/>
      <c r="M33" s="50" t="s">
        <v>32</v>
      </c>
      <c r="N33" s="60"/>
      <c r="U33" s="11"/>
      <c r="V33" s="11"/>
      <c r="W33" s="11"/>
      <c r="X33" s="11"/>
      <c r="Y33" s="11"/>
      <c r="Z33" s="11"/>
      <c r="AA33" s="11"/>
      <c r="AB33" s="11"/>
      <c r="AC33" s="11"/>
      <c r="AD33" s="11"/>
      <c r="AE33" s="11"/>
      <c r="AF33" s="11"/>
      <c r="AG33" s="11"/>
      <c r="AH33" s="11"/>
      <c r="AI33" s="11"/>
      <c r="AJ33" s="88">
        <f t="shared" si="4"/>
        <v>0</v>
      </c>
    </row>
    <row r="34" spans="1:36" x14ac:dyDescent="0.25">
      <c r="A34" s="54" t="s">
        <v>39</v>
      </c>
      <c r="B34" s="70" t="str">
        <f>M5</f>
        <v>Preserve The Union</v>
      </c>
      <c r="C34" s="42"/>
      <c r="D34" s="26"/>
      <c r="E34" s="35" t="s">
        <v>14</v>
      </c>
      <c r="F34" s="33"/>
      <c r="G34" s="22"/>
      <c r="H34" s="26"/>
      <c r="I34" s="29" t="s">
        <v>15</v>
      </c>
      <c r="J34" s="38"/>
      <c r="K34" s="30"/>
      <c r="L34" s="26"/>
      <c r="M34" s="50" t="s">
        <v>33</v>
      </c>
      <c r="N34" s="60"/>
      <c r="U34" s="11"/>
      <c r="V34" s="11"/>
      <c r="W34" s="11"/>
      <c r="X34" s="11"/>
      <c r="Y34" s="11"/>
      <c r="Z34" s="11"/>
      <c r="AA34" s="11"/>
      <c r="AB34" s="11"/>
      <c r="AC34" s="11"/>
      <c r="AD34" s="11"/>
      <c r="AE34" s="11"/>
      <c r="AF34" s="11"/>
      <c r="AG34" s="11"/>
      <c r="AH34" s="11"/>
      <c r="AI34" s="11"/>
      <c r="AJ34" s="88">
        <f t="shared" si="4"/>
        <v>0</v>
      </c>
    </row>
    <row r="35" spans="1:36" x14ac:dyDescent="0.25">
      <c r="A35" s="81">
        <v>2</v>
      </c>
      <c r="B35" s="9" t="str">
        <f>F35</f>
        <v>Energy</v>
      </c>
      <c r="C35" s="8"/>
      <c r="D35" s="26"/>
      <c r="E35" s="7">
        <f t="shared" ref="E35:F44" si="5">E20</f>
        <v>5</v>
      </c>
      <c r="F35" s="9" t="str">
        <f t="shared" si="5"/>
        <v>Energy</v>
      </c>
      <c r="G35" s="8"/>
      <c r="H35" s="26"/>
      <c r="I35" s="7">
        <f t="shared" ref="I35:I44" si="6">I20</f>
        <v>3.3</v>
      </c>
      <c r="J35" s="9" t="str">
        <f>F35</f>
        <v>Energy</v>
      </c>
      <c r="K35" s="8"/>
      <c r="L35" s="26"/>
      <c r="M35" s="82">
        <f t="shared" ref="M35:M44" si="7">A35*E35*I35/125</f>
        <v>0.26400000000000001</v>
      </c>
      <c r="N35" s="60"/>
      <c r="U35" s="11"/>
      <c r="V35" s="11"/>
      <c r="W35" s="11"/>
      <c r="X35" s="11"/>
      <c r="Y35" s="11"/>
      <c r="Z35" s="11"/>
      <c r="AA35" s="11"/>
      <c r="AB35" s="11"/>
      <c r="AC35" s="11"/>
      <c r="AD35" s="11"/>
      <c r="AE35" s="11"/>
      <c r="AF35" s="11"/>
      <c r="AG35" s="11"/>
      <c r="AH35" s="11"/>
      <c r="AI35" s="11"/>
      <c r="AJ35" s="88">
        <f t="shared" si="4"/>
        <v>0</v>
      </c>
    </row>
    <row r="36" spans="1:36" x14ac:dyDescent="0.25">
      <c r="A36" s="81">
        <v>3</v>
      </c>
      <c r="B36" s="9" t="str">
        <f>F36</f>
        <v>Transportation</v>
      </c>
      <c r="C36" s="8"/>
      <c r="D36" s="26"/>
      <c r="E36" s="7">
        <f t="shared" si="5"/>
        <v>5</v>
      </c>
      <c r="F36" s="9" t="str">
        <f t="shared" si="5"/>
        <v>Transportation</v>
      </c>
      <c r="G36" s="8"/>
      <c r="H36" s="26"/>
      <c r="I36" s="7">
        <f t="shared" si="6"/>
        <v>3.4</v>
      </c>
      <c r="J36" s="9" t="str">
        <f>F36</f>
        <v>Transportation</v>
      </c>
      <c r="K36" s="8"/>
      <c r="L36" s="26"/>
      <c r="M36" s="82">
        <f t="shared" si="7"/>
        <v>0.40799999999999997</v>
      </c>
      <c r="N36" s="60"/>
      <c r="U36" s="11"/>
      <c r="V36" s="11"/>
      <c r="W36" s="11"/>
      <c r="X36" s="11"/>
      <c r="Y36" s="11"/>
      <c r="Z36" s="11"/>
      <c r="AA36" s="11"/>
      <c r="AB36" s="11"/>
      <c r="AC36" s="11"/>
      <c r="AD36" s="11"/>
      <c r="AE36" s="11"/>
      <c r="AF36" s="11"/>
      <c r="AG36" s="11"/>
      <c r="AH36" s="11"/>
      <c r="AI36" s="11"/>
      <c r="AJ36" s="88">
        <f t="shared" si="4"/>
        <v>0</v>
      </c>
    </row>
    <row r="37" spans="1:36" x14ac:dyDescent="0.25">
      <c r="A37" s="81">
        <v>5</v>
      </c>
      <c r="B37" s="9" t="str">
        <f>F37</f>
        <v>Food Supply</v>
      </c>
      <c r="C37" s="8"/>
      <c r="D37" s="26"/>
      <c r="E37" s="7">
        <f t="shared" si="5"/>
        <v>5</v>
      </c>
      <c r="F37" s="9" t="str">
        <f t="shared" si="5"/>
        <v>Food Supply</v>
      </c>
      <c r="G37" s="8"/>
      <c r="H37" s="26"/>
      <c r="I37" s="7">
        <f t="shared" si="6"/>
        <v>2.8</v>
      </c>
      <c r="J37" s="9" t="str">
        <f>F37</f>
        <v>Food Supply</v>
      </c>
      <c r="K37" s="8"/>
      <c r="L37" s="26"/>
      <c r="M37" s="82">
        <f t="shared" si="7"/>
        <v>0.56000000000000005</v>
      </c>
      <c r="N37" s="60"/>
      <c r="U37" s="11"/>
      <c r="V37" s="11"/>
      <c r="W37" s="11"/>
      <c r="X37" s="11"/>
      <c r="Y37" s="11"/>
      <c r="Z37" s="11"/>
      <c r="AA37" s="11"/>
      <c r="AB37" s="11"/>
      <c r="AC37" s="11"/>
      <c r="AD37" s="11"/>
      <c r="AE37" s="11"/>
      <c r="AF37" s="11"/>
      <c r="AG37" s="11"/>
      <c r="AH37" s="11"/>
      <c r="AI37" s="11"/>
      <c r="AJ37" s="88">
        <f t="shared" si="4"/>
        <v>0</v>
      </c>
    </row>
    <row r="38" spans="1:36" x14ac:dyDescent="0.25">
      <c r="A38" s="81">
        <v>5</v>
      </c>
      <c r="B38" s="9" t="str">
        <f>F38</f>
        <v>Affordable Housing</v>
      </c>
      <c r="C38" s="8"/>
      <c r="D38" s="26"/>
      <c r="E38" s="7">
        <f t="shared" si="5"/>
        <v>4</v>
      </c>
      <c r="F38" s="9" t="str">
        <f t="shared" si="5"/>
        <v>Affordable Housing</v>
      </c>
      <c r="G38" s="8"/>
      <c r="H38" s="26"/>
      <c r="I38" s="7">
        <f t="shared" si="6"/>
        <v>5</v>
      </c>
      <c r="J38" s="9" t="str">
        <f>F38</f>
        <v>Affordable Housing</v>
      </c>
      <c r="K38" s="8"/>
      <c r="L38" s="26"/>
      <c r="M38" s="82">
        <f t="shared" si="7"/>
        <v>0.8</v>
      </c>
      <c r="N38" s="60"/>
      <c r="U38" s="11"/>
      <c r="V38" s="11"/>
      <c r="W38" s="11"/>
      <c r="X38" s="11"/>
      <c r="Y38" s="11"/>
      <c r="Z38" s="11"/>
      <c r="AA38" s="11"/>
      <c r="AB38" s="11"/>
      <c r="AC38" s="11"/>
      <c r="AD38" s="11"/>
      <c r="AE38" s="11"/>
      <c r="AF38" s="11"/>
      <c r="AG38" s="11"/>
      <c r="AH38" s="11"/>
      <c r="AI38" s="11"/>
      <c r="AJ38" s="88">
        <f t="shared" si="4"/>
        <v>0</v>
      </c>
    </row>
    <row r="39" spans="1:36" x14ac:dyDescent="0.25">
      <c r="A39" s="81">
        <v>3</v>
      </c>
      <c r="B39" s="9" t="str">
        <f t="shared" ref="B39:B44" si="8">F39</f>
        <v>Retirement Security</v>
      </c>
      <c r="C39" s="8"/>
      <c r="D39" s="26"/>
      <c r="E39" s="7">
        <f t="shared" si="5"/>
        <v>4</v>
      </c>
      <c r="F39" s="9" t="str">
        <f t="shared" si="5"/>
        <v>Retirement Security</v>
      </c>
      <c r="G39" s="8"/>
      <c r="H39" s="26"/>
      <c r="I39" s="7">
        <f t="shared" si="6"/>
        <v>3.1</v>
      </c>
      <c r="J39" s="9" t="str">
        <f t="shared" ref="J39:J44" si="9">F39</f>
        <v>Retirement Security</v>
      </c>
      <c r="K39" s="8"/>
      <c r="L39" s="26"/>
      <c r="M39" s="82">
        <f t="shared" si="7"/>
        <v>0.29760000000000003</v>
      </c>
      <c r="N39" s="60"/>
      <c r="U39" s="11"/>
      <c r="V39" s="11"/>
      <c r="W39" s="11"/>
      <c r="X39" s="11"/>
      <c r="Y39" s="11"/>
      <c r="Z39" s="11"/>
      <c r="AA39" s="11"/>
      <c r="AB39" s="11"/>
      <c r="AC39" s="11"/>
      <c r="AD39" s="11"/>
      <c r="AE39" s="11"/>
      <c r="AF39" s="11"/>
      <c r="AG39" s="11"/>
      <c r="AH39" s="11"/>
      <c r="AI39" s="11"/>
      <c r="AJ39" s="88">
        <f t="shared" si="4"/>
        <v>0</v>
      </c>
    </row>
    <row r="40" spans="1:36" x14ac:dyDescent="0.25">
      <c r="A40" s="81">
        <v>5</v>
      </c>
      <c r="B40" s="9" t="str">
        <f t="shared" si="8"/>
        <v>Military Spending</v>
      </c>
      <c r="C40" s="8"/>
      <c r="D40" s="26"/>
      <c r="E40" s="7">
        <f t="shared" si="5"/>
        <v>3</v>
      </c>
      <c r="F40" s="9" t="str">
        <f t="shared" si="5"/>
        <v>Military Spending</v>
      </c>
      <c r="G40" s="8"/>
      <c r="H40" s="26"/>
      <c r="I40" s="7">
        <f t="shared" si="6"/>
        <v>2.2000000000000002</v>
      </c>
      <c r="J40" s="9" t="str">
        <f t="shared" si="9"/>
        <v>Military Spending</v>
      </c>
      <c r="K40" s="8"/>
      <c r="L40" s="26"/>
      <c r="M40" s="82">
        <f t="shared" si="7"/>
        <v>0.26400000000000001</v>
      </c>
      <c r="N40" s="60"/>
      <c r="U40" s="11"/>
      <c r="V40" s="11"/>
      <c r="W40" s="11"/>
      <c r="X40" s="11"/>
      <c r="Y40" s="11"/>
      <c r="Z40" s="11"/>
      <c r="AA40" s="11"/>
      <c r="AB40" s="11"/>
      <c r="AC40" s="11"/>
      <c r="AD40" s="11"/>
      <c r="AE40" s="11"/>
      <c r="AF40" s="11"/>
      <c r="AG40" s="11"/>
      <c r="AH40" s="11"/>
      <c r="AI40" s="11"/>
      <c r="AJ40" s="88">
        <f t="shared" si="4"/>
        <v>0</v>
      </c>
    </row>
    <row r="41" spans="1:36" x14ac:dyDescent="0.25">
      <c r="A41" s="81"/>
      <c r="B41" s="9" t="str">
        <f t="shared" si="8"/>
        <v>Strategic Issue</v>
      </c>
      <c r="C41" s="8"/>
      <c r="D41" s="26"/>
      <c r="E41" s="7">
        <f t="shared" si="5"/>
        <v>0</v>
      </c>
      <c r="F41" s="9" t="str">
        <f t="shared" si="5"/>
        <v>Strategic Issue</v>
      </c>
      <c r="G41" s="8"/>
      <c r="H41" s="26"/>
      <c r="I41" s="7">
        <f t="shared" si="6"/>
        <v>0</v>
      </c>
      <c r="J41" s="9" t="str">
        <f t="shared" si="9"/>
        <v>Strategic Issue</v>
      </c>
      <c r="K41" s="8"/>
      <c r="L41" s="26"/>
      <c r="M41" s="82">
        <f t="shared" si="7"/>
        <v>0</v>
      </c>
      <c r="N41" s="60"/>
      <c r="U41" s="11"/>
      <c r="V41" s="11"/>
      <c r="W41" s="11"/>
      <c r="X41" s="11"/>
      <c r="Y41" s="11"/>
      <c r="Z41" s="11"/>
      <c r="AA41" s="11"/>
      <c r="AB41" s="11"/>
      <c r="AC41" s="11"/>
      <c r="AD41" s="11"/>
      <c r="AE41" s="11"/>
      <c r="AF41" s="11"/>
      <c r="AG41" s="11"/>
      <c r="AH41" s="11"/>
      <c r="AI41" s="11"/>
      <c r="AJ41" s="88">
        <f t="shared" si="4"/>
        <v>0</v>
      </c>
    </row>
    <row r="42" spans="1:36" x14ac:dyDescent="0.25">
      <c r="A42" s="81"/>
      <c r="B42" s="9" t="str">
        <f t="shared" si="8"/>
        <v>Strategic Issue</v>
      </c>
      <c r="C42" s="8"/>
      <c r="D42" s="26"/>
      <c r="E42" s="7">
        <f t="shared" si="5"/>
        <v>0</v>
      </c>
      <c r="F42" s="9" t="str">
        <f t="shared" si="5"/>
        <v>Strategic Issue</v>
      </c>
      <c r="G42" s="8"/>
      <c r="H42" s="26"/>
      <c r="I42" s="7">
        <f t="shared" si="6"/>
        <v>0</v>
      </c>
      <c r="J42" s="9" t="str">
        <f t="shared" si="9"/>
        <v>Strategic Issue</v>
      </c>
      <c r="K42" s="8"/>
      <c r="L42" s="26"/>
      <c r="M42" s="82">
        <f t="shared" si="7"/>
        <v>0</v>
      </c>
      <c r="N42" s="60"/>
      <c r="U42" s="11"/>
      <c r="V42" s="11"/>
      <c r="W42" s="11"/>
      <c r="X42" s="11"/>
      <c r="Y42" s="11"/>
      <c r="Z42" s="11"/>
      <c r="AA42" s="11"/>
      <c r="AB42" s="11"/>
      <c r="AC42" s="11"/>
      <c r="AD42" s="11"/>
      <c r="AE42" s="11"/>
      <c r="AF42" s="11"/>
      <c r="AG42" s="11"/>
      <c r="AH42" s="11"/>
      <c r="AI42" s="11"/>
      <c r="AJ42" s="88">
        <f t="shared" si="4"/>
        <v>0</v>
      </c>
    </row>
    <row r="43" spans="1:36" x14ac:dyDescent="0.25">
      <c r="A43" s="81"/>
      <c r="B43" s="9" t="str">
        <f t="shared" si="8"/>
        <v>Strategic Issue</v>
      </c>
      <c r="C43" s="8"/>
      <c r="D43" s="26"/>
      <c r="E43" s="7">
        <f t="shared" si="5"/>
        <v>0</v>
      </c>
      <c r="F43" s="9" t="str">
        <f t="shared" si="5"/>
        <v>Strategic Issue</v>
      </c>
      <c r="G43" s="8"/>
      <c r="H43" s="26"/>
      <c r="I43" s="7">
        <f t="shared" si="6"/>
        <v>0</v>
      </c>
      <c r="J43" s="9" t="str">
        <f t="shared" si="9"/>
        <v>Strategic Issue</v>
      </c>
      <c r="K43" s="8"/>
      <c r="L43" s="26"/>
      <c r="M43" s="82">
        <f t="shared" si="7"/>
        <v>0</v>
      </c>
      <c r="N43" s="60"/>
      <c r="U43" s="11"/>
      <c r="V43" s="11"/>
      <c r="W43" s="11"/>
      <c r="X43" s="11"/>
      <c r="Y43" s="11"/>
      <c r="Z43" s="11"/>
      <c r="AA43" s="11"/>
      <c r="AB43" s="11"/>
      <c r="AC43" s="11"/>
      <c r="AD43" s="11"/>
      <c r="AE43" s="11"/>
      <c r="AF43" s="11"/>
      <c r="AG43" s="11"/>
      <c r="AH43" s="11"/>
      <c r="AI43" s="11"/>
      <c r="AJ43" s="88">
        <f t="shared" si="4"/>
        <v>0</v>
      </c>
    </row>
    <row r="44" spans="1:36" x14ac:dyDescent="0.25">
      <c r="A44" s="81"/>
      <c r="B44" s="9" t="str">
        <f t="shared" si="8"/>
        <v>Strategic Issue</v>
      </c>
      <c r="C44" s="8"/>
      <c r="D44" s="26"/>
      <c r="E44" s="7">
        <f t="shared" si="5"/>
        <v>0</v>
      </c>
      <c r="F44" s="9" t="str">
        <f t="shared" si="5"/>
        <v>Strategic Issue</v>
      </c>
      <c r="G44" s="8"/>
      <c r="H44" s="26"/>
      <c r="I44" s="7">
        <f t="shared" si="6"/>
        <v>0</v>
      </c>
      <c r="J44" s="9" t="str">
        <f t="shared" si="9"/>
        <v>Strategic Issue</v>
      </c>
      <c r="K44" s="8"/>
      <c r="L44" s="26"/>
      <c r="M44" s="82">
        <f t="shared" si="7"/>
        <v>0</v>
      </c>
      <c r="N44" s="60"/>
      <c r="U44" s="11"/>
      <c r="V44" s="11"/>
      <c r="W44" s="11"/>
      <c r="X44" s="11"/>
      <c r="Y44" s="11"/>
      <c r="Z44" s="11"/>
      <c r="AA44" s="11"/>
      <c r="AB44" s="11"/>
      <c r="AC44" s="11"/>
      <c r="AD44" s="11"/>
      <c r="AE44" s="11"/>
      <c r="AF44" s="11"/>
      <c r="AG44" s="11"/>
      <c r="AH44" s="11"/>
      <c r="AI44" s="11"/>
      <c r="AJ44" s="88">
        <f t="shared" si="4"/>
        <v>0</v>
      </c>
    </row>
    <row r="45" spans="1:36" x14ac:dyDescent="0.25">
      <c r="A45" s="26"/>
      <c r="B45" s="26"/>
      <c r="C45" s="26"/>
      <c r="D45" s="26"/>
      <c r="E45" s="26"/>
      <c r="F45" s="26"/>
      <c r="G45" s="26"/>
      <c r="H45" s="26"/>
      <c r="I45" s="26"/>
      <c r="J45" s="26"/>
      <c r="K45" s="26"/>
      <c r="L45" s="27" t="s">
        <v>16</v>
      </c>
      <c r="M45" s="83">
        <f>SUM(M35:M44)</f>
        <v>2.5936000000000003</v>
      </c>
      <c r="N45" s="60"/>
    </row>
    <row r="46" spans="1:36" ht="15.75" x14ac:dyDescent="0.25">
      <c r="A46" s="41" t="s">
        <v>0</v>
      </c>
      <c r="B46" s="25"/>
      <c r="C46" s="25"/>
      <c r="D46" s="26"/>
      <c r="E46" s="24"/>
      <c r="F46" s="24"/>
      <c r="G46" s="24"/>
      <c r="H46" s="26"/>
      <c r="I46" s="31"/>
      <c r="J46" s="49" t="s">
        <v>26</v>
      </c>
      <c r="K46" s="31"/>
      <c r="L46" s="26"/>
      <c r="M46" s="40"/>
      <c r="N46" s="60"/>
    </row>
    <row r="47" spans="1:36" ht="15.75" x14ac:dyDescent="0.25">
      <c r="A47" s="43"/>
      <c r="B47" s="59" t="s">
        <v>34</v>
      </c>
      <c r="C47" s="44"/>
      <c r="D47" s="26"/>
      <c r="E47" s="23"/>
      <c r="F47" s="23"/>
      <c r="G47" s="23"/>
      <c r="H47" s="26"/>
      <c r="I47" s="53"/>
      <c r="J47" s="51" t="str">
        <f>J32</f>
        <v>William C Patterson</v>
      </c>
      <c r="K47" s="53"/>
      <c r="L47" s="26"/>
      <c r="M47" s="39"/>
      <c r="N47" s="60"/>
    </row>
    <row r="48" spans="1:36" ht="15.75" x14ac:dyDescent="0.25">
      <c r="A48" s="42"/>
      <c r="B48" s="55" t="str">
        <f>J6</f>
        <v>Woodrow Wilson</v>
      </c>
      <c r="C48" s="42"/>
      <c r="D48" s="26"/>
      <c r="E48" s="34" t="s">
        <v>1</v>
      </c>
      <c r="F48" s="22"/>
      <c r="G48" s="22"/>
      <c r="H48" s="26"/>
      <c r="I48" s="36" t="s">
        <v>2</v>
      </c>
      <c r="J48" s="37"/>
      <c r="K48" s="30"/>
      <c r="L48" s="26"/>
      <c r="M48" s="50" t="s">
        <v>32</v>
      </c>
      <c r="N48" s="60"/>
    </row>
    <row r="49" spans="1:14" x14ac:dyDescent="0.25">
      <c r="A49" s="54" t="s">
        <v>39</v>
      </c>
      <c r="B49" s="70" t="str">
        <f>M6</f>
        <v>Prevent World Wars</v>
      </c>
      <c r="C49" s="42"/>
      <c r="D49" s="26"/>
      <c r="E49" s="35" t="s">
        <v>14</v>
      </c>
      <c r="F49" s="33"/>
      <c r="G49" s="22"/>
      <c r="H49" s="26"/>
      <c r="I49" s="29" t="s">
        <v>15</v>
      </c>
      <c r="J49" s="38"/>
      <c r="K49" s="30"/>
      <c r="L49" s="26"/>
      <c r="M49" s="50" t="s">
        <v>33</v>
      </c>
      <c r="N49" s="60"/>
    </row>
    <row r="50" spans="1:14" x14ac:dyDescent="0.25">
      <c r="A50" s="81">
        <v>4</v>
      </c>
      <c r="B50" s="9" t="str">
        <f t="shared" ref="B50:B59" si="10">F50</f>
        <v>Energy</v>
      </c>
      <c r="C50" s="8"/>
      <c r="D50" s="26"/>
      <c r="E50" s="7">
        <f t="shared" ref="E50:F59" si="11">E35</f>
        <v>5</v>
      </c>
      <c r="F50" s="9" t="str">
        <f t="shared" si="11"/>
        <v>Energy</v>
      </c>
      <c r="G50" s="8"/>
      <c r="H50" s="26"/>
      <c r="I50" s="7">
        <f t="shared" ref="I50:I59" si="12">I20</f>
        <v>3.3</v>
      </c>
      <c r="J50" s="9" t="str">
        <f t="shared" ref="J50:J59" si="13">F50</f>
        <v>Energy</v>
      </c>
      <c r="K50" s="8"/>
      <c r="L50" s="26"/>
      <c r="M50" s="82">
        <f t="shared" ref="M50:M59" si="14">A50*E50*I50/125</f>
        <v>0.52800000000000002</v>
      </c>
      <c r="N50" s="60"/>
    </row>
    <row r="51" spans="1:14" x14ac:dyDescent="0.25">
      <c r="A51" s="81">
        <v>4</v>
      </c>
      <c r="B51" s="9" t="str">
        <f t="shared" si="10"/>
        <v>Transportation</v>
      </c>
      <c r="C51" s="8"/>
      <c r="D51" s="26"/>
      <c r="E51" s="7">
        <f t="shared" si="11"/>
        <v>5</v>
      </c>
      <c r="F51" s="9" t="str">
        <f t="shared" si="11"/>
        <v>Transportation</v>
      </c>
      <c r="G51" s="8"/>
      <c r="H51" s="26"/>
      <c r="I51" s="7">
        <f t="shared" si="12"/>
        <v>3.4</v>
      </c>
      <c r="J51" s="9" t="str">
        <f t="shared" si="13"/>
        <v>Transportation</v>
      </c>
      <c r="K51" s="8"/>
      <c r="L51" s="26"/>
      <c r="M51" s="82">
        <f t="shared" si="14"/>
        <v>0.54400000000000004</v>
      </c>
      <c r="N51" s="60"/>
    </row>
    <row r="52" spans="1:14" x14ac:dyDescent="0.25">
      <c r="A52" s="81">
        <v>4</v>
      </c>
      <c r="B52" s="9" t="str">
        <f t="shared" si="10"/>
        <v>Food Supply</v>
      </c>
      <c r="C52" s="8"/>
      <c r="D52" s="26"/>
      <c r="E52" s="7">
        <f t="shared" si="11"/>
        <v>5</v>
      </c>
      <c r="F52" s="9" t="str">
        <f t="shared" si="11"/>
        <v>Food Supply</v>
      </c>
      <c r="G52" s="8"/>
      <c r="H52" s="26"/>
      <c r="I52" s="7">
        <f t="shared" si="12"/>
        <v>2.8</v>
      </c>
      <c r="J52" s="9" t="str">
        <f t="shared" si="13"/>
        <v>Food Supply</v>
      </c>
      <c r="K52" s="8"/>
      <c r="L52" s="26"/>
      <c r="M52" s="82">
        <f t="shared" si="14"/>
        <v>0.44800000000000001</v>
      </c>
      <c r="N52" s="60"/>
    </row>
    <row r="53" spans="1:14" x14ac:dyDescent="0.25">
      <c r="A53" s="81">
        <v>3</v>
      </c>
      <c r="B53" s="9" t="str">
        <f t="shared" si="10"/>
        <v>Affordable Housing</v>
      </c>
      <c r="C53" s="8"/>
      <c r="D53" s="26"/>
      <c r="E53" s="7">
        <f t="shared" si="11"/>
        <v>4</v>
      </c>
      <c r="F53" s="9" t="str">
        <f t="shared" si="11"/>
        <v>Affordable Housing</v>
      </c>
      <c r="G53" s="8"/>
      <c r="H53" s="26"/>
      <c r="I53" s="7">
        <f t="shared" si="12"/>
        <v>5</v>
      </c>
      <c r="J53" s="9" t="str">
        <f t="shared" si="13"/>
        <v>Affordable Housing</v>
      </c>
      <c r="K53" s="8"/>
      <c r="L53" s="26"/>
      <c r="M53" s="82">
        <f t="shared" si="14"/>
        <v>0.48</v>
      </c>
      <c r="N53" s="60"/>
    </row>
    <row r="54" spans="1:14" x14ac:dyDescent="0.25">
      <c r="A54" s="81">
        <v>3</v>
      </c>
      <c r="B54" s="9" t="str">
        <f t="shared" si="10"/>
        <v>Retirement Security</v>
      </c>
      <c r="C54" s="8"/>
      <c r="D54" s="26"/>
      <c r="E54" s="7">
        <f t="shared" si="11"/>
        <v>4</v>
      </c>
      <c r="F54" s="9" t="str">
        <f t="shared" si="11"/>
        <v>Retirement Security</v>
      </c>
      <c r="G54" s="8"/>
      <c r="H54" s="26"/>
      <c r="I54" s="7">
        <f t="shared" si="12"/>
        <v>3.1</v>
      </c>
      <c r="J54" s="9" t="str">
        <f t="shared" si="13"/>
        <v>Retirement Security</v>
      </c>
      <c r="K54" s="8"/>
      <c r="L54" s="26"/>
      <c r="M54" s="82">
        <f t="shared" si="14"/>
        <v>0.29760000000000003</v>
      </c>
      <c r="N54" s="60"/>
    </row>
    <row r="55" spans="1:14" x14ac:dyDescent="0.25">
      <c r="A55" s="81">
        <v>1</v>
      </c>
      <c r="B55" s="9" t="str">
        <f t="shared" si="10"/>
        <v>Military Spending</v>
      </c>
      <c r="C55" s="8"/>
      <c r="D55" s="26"/>
      <c r="E55" s="7">
        <f t="shared" si="11"/>
        <v>3</v>
      </c>
      <c r="F55" s="9" t="str">
        <f t="shared" si="11"/>
        <v>Military Spending</v>
      </c>
      <c r="G55" s="8"/>
      <c r="H55" s="26"/>
      <c r="I55" s="7">
        <f t="shared" si="12"/>
        <v>2.2000000000000002</v>
      </c>
      <c r="J55" s="9" t="str">
        <f t="shared" si="13"/>
        <v>Military Spending</v>
      </c>
      <c r="K55" s="8"/>
      <c r="L55" s="26"/>
      <c r="M55" s="82">
        <f t="shared" si="14"/>
        <v>5.2800000000000007E-2</v>
      </c>
      <c r="N55" s="60"/>
    </row>
    <row r="56" spans="1:14" x14ac:dyDescent="0.25">
      <c r="A56" s="81"/>
      <c r="B56" s="9" t="str">
        <f t="shared" si="10"/>
        <v>Strategic Issue</v>
      </c>
      <c r="C56" s="8"/>
      <c r="D56" s="26"/>
      <c r="E56" s="7">
        <f t="shared" si="11"/>
        <v>0</v>
      </c>
      <c r="F56" s="9" t="str">
        <f t="shared" si="11"/>
        <v>Strategic Issue</v>
      </c>
      <c r="G56" s="8"/>
      <c r="H56" s="26"/>
      <c r="I56" s="7">
        <f t="shared" si="12"/>
        <v>0</v>
      </c>
      <c r="J56" s="9" t="str">
        <f t="shared" si="13"/>
        <v>Strategic Issue</v>
      </c>
      <c r="K56" s="8"/>
      <c r="L56" s="26"/>
      <c r="M56" s="82">
        <f t="shared" si="14"/>
        <v>0</v>
      </c>
      <c r="N56" s="60"/>
    </row>
    <row r="57" spans="1:14" x14ac:dyDescent="0.25">
      <c r="A57" s="81"/>
      <c r="B57" s="9" t="str">
        <f t="shared" si="10"/>
        <v>Strategic Issue</v>
      </c>
      <c r="C57" s="8"/>
      <c r="D57" s="26"/>
      <c r="E57" s="7">
        <f t="shared" si="11"/>
        <v>0</v>
      </c>
      <c r="F57" s="9" t="str">
        <f t="shared" si="11"/>
        <v>Strategic Issue</v>
      </c>
      <c r="G57" s="8"/>
      <c r="H57" s="26"/>
      <c r="I57" s="7">
        <f t="shared" si="12"/>
        <v>0</v>
      </c>
      <c r="J57" s="9" t="str">
        <f t="shared" si="13"/>
        <v>Strategic Issue</v>
      </c>
      <c r="K57" s="8"/>
      <c r="L57" s="26"/>
      <c r="M57" s="82">
        <f t="shared" si="14"/>
        <v>0</v>
      </c>
      <c r="N57" s="60"/>
    </row>
    <row r="58" spans="1:14" x14ac:dyDescent="0.25">
      <c r="A58" s="81"/>
      <c r="B58" s="9" t="str">
        <f t="shared" si="10"/>
        <v>Strategic Issue</v>
      </c>
      <c r="C58" s="8"/>
      <c r="D58" s="26"/>
      <c r="E58" s="7">
        <f t="shared" si="11"/>
        <v>0</v>
      </c>
      <c r="F58" s="9" t="str">
        <f t="shared" si="11"/>
        <v>Strategic Issue</v>
      </c>
      <c r="G58" s="8"/>
      <c r="H58" s="26"/>
      <c r="I58" s="7">
        <f t="shared" si="12"/>
        <v>0</v>
      </c>
      <c r="J58" s="9" t="str">
        <f t="shared" si="13"/>
        <v>Strategic Issue</v>
      </c>
      <c r="K58" s="8"/>
      <c r="L58" s="26"/>
      <c r="M58" s="82">
        <f t="shared" si="14"/>
        <v>0</v>
      </c>
      <c r="N58" s="60"/>
    </row>
    <row r="59" spans="1:14" x14ac:dyDescent="0.25">
      <c r="A59" s="81"/>
      <c r="B59" s="9" t="str">
        <f t="shared" si="10"/>
        <v>Strategic Issue</v>
      </c>
      <c r="C59" s="8"/>
      <c r="D59" s="26"/>
      <c r="E59" s="7">
        <f t="shared" si="11"/>
        <v>0</v>
      </c>
      <c r="F59" s="9" t="str">
        <f t="shared" si="11"/>
        <v>Strategic Issue</v>
      </c>
      <c r="G59" s="8"/>
      <c r="H59" s="26"/>
      <c r="I59" s="7">
        <f t="shared" si="12"/>
        <v>0</v>
      </c>
      <c r="J59" s="9" t="str">
        <f t="shared" si="13"/>
        <v>Strategic Issue</v>
      </c>
      <c r="K59" s="8"/>
      <c r="L59" s="26"/>
      <c r="M59" s="82">
        <f t="shared" si="14"/>
        <v>0</v>
      </c>
      <c r="N59" s="60"/>
    </row>
    <row r="60" spans="1:14" ht="18.75" x14ac:dyDescent="0.3">
      <c r="A60" s="75" t="s">
        <v>46</v>
      </c>
      <c r="B60" s="26"/>
      <c r="C60" s="26"/>
      <c r="D60" s="26"/>
      <c r="E60" s="26"/>
      <c r="F60" s="26"/>
      <c r="G60" s="26"/>
      <c r="H60" s="26"/>
      <c r="I60" s="26"/>
      <c r="J60" s="26"/>
      <c r="K60" s="26"/>
      <c r="L60" s="27" t="s">
        <v>16</v>
      </c>
      <c r="M60" s="83">
        <f>SUM(M50:M59)</f>
        <v>2.3504</v>
      </c>
      <c r="N60" s="60"/>
    </row>
    <row r="61" spans="1:14" x14ac:dyDescent="0.25">
      <c r="A61" s="45"/>
      <c r="B61" s="46" t="s">
        <v>12</v>
      </c>
      <c r="C61" s="45"/>
      <c r="D61" s="47" t="s">
        <v>36</v>
      </c>
      <c r="E61" s="28"/>
      <c r="F61" s="28"/>
      <c r="G61" s="32"/>
      <c r="H61" s="32"/>
      <c r="I61" s="32"/>
      <c r="J61" s="62" t="s">
        <v>37</v>
      </c>
      <c r="K61" s="32"/>
      <c r="L61" s="32"/>
      <c r="M61" s="84"/>
      <c r="N61" s="60"/>
    </row>
    <row r="62" spans="1:14" x14ac:dyDescent="0.25">
      <c r="A62" s="13">
        <f>M30</f>
        <v>2.3472</v>
      </c>
      <c r="B62" s="12" t="str">
        <f>B18</f>
        <v>George Washington</v>
      </c>
      <c r="C62" s="12"/>
      <c r="D62" s="13">
        <f>A62/MAX($A$62:$A$64)</f>
        <v>0.90499691548426886</v>
      </c>
      <c r="E62" s="12" t="str">
        <f>IF(D62=1,"Best Candidate","")</f>
        <v/>
      </c>
      <c r="F62" s="12"/>
      <c r="G62" s="32"/>
      <c r="H62" s="32"/>
      <c r="I62" s="32"/>
      <c r="J62" s="61" t="s">
        <v>47</v>
      </c>
      <c r="K62" s="32"/>
      <c r="L62" s="32"/>
      <c r="M62" s="84"/>
      <c r="N62" s="60"/>
    </row>
    <row r="63" spans="1:14" x14ac:dyDescent="0.25">
      <c r="A63" s="13">
        <f>M45</f>
        <v>2.5936000000000003</v>
      </c>
      <c r="B63" s="12" t="str">
        <f>B33</f>
        <v>Abe Lincoln</v>
      </c>
      <c r="C63" s="12"/>
      <c r="D63" s="13">
        <f>A63/MAX($A$62:$A$64)</f>
        <v>1</v>
      </c>
      <c r="E63" s="12" t="str">
        <f>IF(D63=1,"Best Candidate","")</f>
        <v>Best Candidate</v>
      </c>
      <c r="F63" s="12"/>
      <c r="G63" s="32"/>
      <c r="H63" s="32"/>
      <c r="I63" s="32"/>
      <c r="J63" s="61" t="s">
        <v>40</v>
      </c>
      <c r="K63" s="32"/>
      <c r="L63" s="32"/>
      <c r="M63" s="32"/>
      <c r="N63" s="60"/>
    </row>
    <row r="64" spans="1:14" x14ac:dyDescent="0.25">
      <c r="A64" s="13">
        <f>M60</f>
        <v>2.3504</v>
      </c>
      <c r="B64" s="12" t="str">
        <f>B48</f>
        <v>Woodrow Wilson</v>
      </c>
      <c r="C64" s="12"/>
      <c r="D64" s="13">
        <f>A64/MAX($A$62:$A$64)</f>
        <v>0.90623072177668096</v>
      </c>
      <c r="E64" s="12" t="str">
        <f>IF(D64=1,"Best Candidate","")</f>
        <v/>
      </c>
      <c r="F64" s="12"/>
      <c r="G64" s="32"/>
      <c r="H64" s="32"/>
      <c r="I64" s="32"/>
      <c r="J64" s="61" t="s">
        <v>48</v>
      </c>
      <c r="K64" s="32"/>
      <c r="L64" s="32"/>
      <c r="M64" s="32"/>
      <c r="N64" s="60"/>
    </row>
    <row r="65" spans="1:14" x14ac:dyDescent="0.25">
      <c r="A65" s="32"/>
      <c r="B65" s="32"/>
      <c r="C65" s="32"/>
      <c r="D65" s="32"/>
      <c r="E65" s="32" t="str">
        <f>IF(D65=1,"VOTE FOR","")</f>
        <v/>
      </c>
      <c r="F65" s="32"/>
      <c r="G65" s="32"/>
      <c r="H65" s="32"/>
      <c r="I65" s="32"/>
      <c r="J65" s="32"/>
      <c r="K65" s="32"/>
      <c r="L65" s="32"/>
      <c r="M65" s="32"/>
      <c r="N65" s="60"/>
    </row>
  </sheetData>
  <pageMargins left="0.7" right="0.7" top="0.75" bottom="0.75" header="0.3" footer="0.3"/>
  <pageSetup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dc:creator>
  <cp:lastModifiedBy>wcpges</cp:lastModifiedBy>
  <dcterms:created xsi:type="dcterms:W3CDTF">2012-10-23T17:36:06Z</dcterms:created>
  <dcterms:modified xsi:type="dcterms:W3CDTF">2017-03-11T21:00:44Z</dcterms:modified>
</cp:coreProperties>
</file>