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cpges\Documents\Intercomputer\Research - WCP\Media Analysis\Interview DCA\"/>
    </mc:Choice>
  </mc:AlternateContent>
  <bookViews>
    <workbookView xWindow="0" yWindow="0" windowWidth="11985" windowHeight="7590"/>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6" i="1" l="1"/>
  <c r="N66" i="1"/>
  <c r="O55" i="1"/>
  <c r="N57" i="1"/>
  <c r="N55" i="1"/>
  <c r="M59" i="1"/>
  <c r="N56" i="1" s="1"/>
  <c r="M84" i="1"/>
  <c r="N83" i="1" s="1"/>
  <c r="N82" i="1"/>
  <c r="N80" i="1"/>
  <c r="N78" i="1"/>
  <c r="O78" i="1" s="1"/>
  <c r="M76" i="1"/>
  <c r="N75" i="1" s="1"/>
  <c r="M72" i="1"/>
  <c r="N70" i="1" s="1"/>
  <c r="M64" i="1"/>
  <c r="N61" i="1" s="1"/>
  <c r="O61" i="1" s="1"/>
  <c r="N58" i="1"/>
  <c r="M53" i="1"/>
  <c r="N51" i="1" s="1"/>
  <c r="O82" i="1" l="1"/>
  <c r="O80" i="1"/>
  <c r="O83" i="1"/>
  <c r="N74" i="1"/>
  <c r="O74" i="1" s="1"/>
  <c r="N79" i="1"/>
  <c r="O79" i="1" s="1"/>
  <c r="N81" i="1"/>
  <c r="O81" i="1" s="1"/>
  <c r="O75" i="1"/>
  <c r="N67" i="1"/>
  <c r="N69" i="1"/>
  <c r="O69" i="1" s="1"/>
  <c r="N71" i="1"/>
  <c r="N68" i="1"/>
  <c r="N49" i="1"/>
  <c r="N48" i="1"/>
  <c r="O48" i="1" s="1"/>
  <c r="N52" i="1"/>
  <c r="N50" i="1"/>
  <c r="O50" i="1" s="1"/>
  <c r="G237" i="1"/>
  <c r="C233" i="1"/>
  <c r="D4" i="1" s="1"/>
  <c r="C232" i="1"/>
  <c r="C231" i="1"/>
  <c r="O56" i="1" l="1"/>
  <c r="O68" i="1"/>
  <c r="E236" i="1"/>
  <c r="C235" i="1"/>
  <c r="O71" i="1"/>
  <c r="O67" i="1"/>
  <c r="O70" i="1"/>
  <c r="O58" i="1"/>
  <c r="O57" i="1"/>
  <c r="O52" i="1"/>
  <c r="O49" i="1"/>
  <c r="O51" i="1"/>
  <c r="J235" i="1"/>
  <c r="J237" i="1" s="1"/>
  <c r="I235" i="1"/>
  <c r="I237" i="1" s="1"/>
  <c r="H235" i="1"/>
  <c r="H237" i="1"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J238" i="1" s="1"/>
  <c r="J239" i="1" l="1"/>
  <c r="H239" i="1"/>
  <c r="I239" i="1"/>
  <c r="G239" i="1"/>
  <c r="O1" i="1"/>
  <c r="E4" i="1" s="1"/>
  <c r="E229" i="1" l="1"/>
  <c r="E227" i="1"/>
  <c r="E225" i="1"/>
  <c r="E223" i="1"/>
  <c r="E221" i="1"/>
  <c r="E219" i="1"/>
  <c r="E217" i="1"/>
  <c r="E215" i="1"/>
  <c r="E213" i="1"/>
  <c r="E211" i="1"/>
  <c r="E209" i="1"/>
  <c r="E207" i="1"/>
  <c r="E205" i="1"/>
  <c r="E203" i="1"/>
  <c r="E201" i="1"/>
  <c r="E199" i="1"/>
  <c r="E197" i="1"/>
  <c r="E195" i="1"/>
  <c r="E193" i="1"/>
  <c r="E191" i="1"/>
  <c r="E189" i="1"/>
  <c r="E187" i="1"/>
  <c r="E185" i="1"/>
  <c r="E183" i="1"/>
  <c r="E181" i="1"/>
  <c r="E179" i="1"/>
  <c r="E177" i="1"/>
  <c r="E175" i="1"/>
  <c r="E173" i="1"/>
  <c r="E171" i="1"/>
  <c r="E169" i="1"/>
  <c r="E167" i="1"/>
  <c r="E165" i="1"/>
  <c r="E163" i="1"/>
  <c r="E161" i="1"/>
  <c r="E159" i="1"/>
  <c r="E157" i="1"/>
  <c r="E155" i="1"/>
  <c r="E153" i="1"/>
  <c r="E151" i="1"/>
  <c r="E149" i="1"/>
  <c r="E147" i="1"/>
  <c r="E145" i="1"/>
  <c r="E143" i="1"/>
  <c r="E141" i="1"/>
  <c r="E139" i="1"/>
  <c r="E137" i="1"/>
  <c r="E230" i="1"/>
  <c r="E226" i="1"/>
  <c r="E222" i="1"/>
  <c r="E218" i="1"/>
  <c r="E214" i="1"/>
  <c r="E210" i="1"/>
  <c r="E206" i="1"/>
  <c r="E202" i="1"/>
  <c r="E198" i="1"/>
  <c r="E194" i="1"/>
  <c r="E190" i="1"/>
  <c r="E186" i="1"/>
  <c r="E182" i="1"/>
  <c r="E178" i="1"/>
  <c r="E174" i="1"/>
  <c r="E170" i="1"/>
  <c r="E166" i="1"/>
  <c r="E162" i="1"/>
  <c r="E158" i="1"/>
  <c r="E154" i="1"/>
  <c r="E150" i="1"/>
  <c r="E146" i="1"/>
  <c r="E142" i="1"/>
  <c r="E138" i="1"/>
  <c r="E135" i="1"/>
  <c r="E133" i="1"/>
  <c r="E131" i="1"/>
  <c r="E129" i="1"/>
  <c r="E127" i="1"/>
  <c r="E125" i="1"/>
  <c r="E123" i="1"/>
  <c r="E121" i="1"/>
  <c r="E119" i="1"/>
  <c r="E117" i="1"/>
  <c r="E115" i="1"/>
  <c r="E113" i="1"/>
  <c r="E111" i="1"/>
  <c r="E109" i="1"/>
  <c r="E107" i="1"/>
  <c r="E105" i="1"/>
  <c r="E103" i="1"/>
  <c r="E101" i="1"/>
  <c r="E99" i="1"/>
  <c r="E97" i="1"/>
  <c r="E95" i="1"/>
  <c r="E93" i="1"/>
  <c r="E91" i="1"/>
  <c r="E89" i="1"/>
  <c r="E87" i="1"/>
  <c r="E85" i="1"/>
  <c r="E83" i="1"/>
  <c r="E81" i="1"/>
  <c r="E79" i="1"/>
  <c r="E77" i="1"/>
  <c r="E75" i="1"/>
  <c r="E73" i="1"/>
  <c r="E71" i="1"/>
  <c r="E69" i="1"/>
  <c r="E67" i="1"/>
  <c r="E65" i="1"/>
  <c r="E63" i="1"/>
  <c r="E61" i="1"/>
  <c r="E59" i="1"/>
  <c r="E57" i="1"/>
  <c r="E55" i="1"/>
  <c r="E53" i="1"/>
  <c r="E228" i="1"/>
  <c r="E220" i="1"/>
  <c r="E212" i="1"/>
  <c r="E204" i="1"/>
  <c r="E196" i="1"/>
  <c r="E188" i="1"/>
  <c r="E180" i="1"/>
  <c r="E172" i="1"/>
  <c r="E164" i="1"/>
  <c r="E156" i="1"/>
  <c r="E148" i="1"/>
  <c r="E140" i="1"/>
  <c r="E134" i="1"/>
  <c r="E130" i="1"/>
  <c r="E126" i="1"/>
  <c r="E122" i="1"/>
  <c r="E118" i="1"/>
  <c r="E114" i="1"/>
  <c r="E110" i="1"/>
  <c r="E106" i="1"/>
  <c r="E102" i="1"/>
  <c r="E98" i="1"/>
  <c r="E94" i="1"/>
  <c r="E90" i="1"/>
  <c r="E86" i="1"/>
  <c r="E82" i="1"/>
  <c r="E78" i="1"/>
  <c r="E74" i="1"/>
  <c r="E70" i="1"/>
  <c r="E66" i="1"/>
  <c r="E62" i="1"/>
  <c r="E58" i="1"/>
  <c r="E54" i="1"/>
  <c r="E51" i="1"/>
  <c r="E49" i="1"/>
  <c r="E47" i="1"/>
  <c r="E45" i="1"/>
  <c r="E43" i="1"/>
  <c r="E41" i="1"/>
  <c r="E39" i="1"/>
  <c r="E37" i="1"/>
  <c r="E35" i="1"/>
  <c r="E33" i="1"/>
  <c r="E31" i="1"/>
  <c r="E29" i="1"/>
  <c r="E27" i="1"/>
  <c r="E25" i="1"/>
  <c r="E23" i="1"/>
  <c r="E21" i="1"/>
  <c r="E19" i="1"/>
  <c r="E17" i="1"/>
  <c r="E15" i="1"/>
  <c r="E13" i="1"/>
  <c r="E11" i="1"/>
  <c r="E9" i="1"/>
  <c r="E7" i="1"/>
  <c r="E5" i="1"/>
  <c r="E232" i="1" s="1"/>
  <c r="E224" i="1"/>
  <c r="E216" i="1"/>
  <c r="E208" i="1"/>
  <c r="E200" i="1"/>
  <c r="E192" i="1"/>
  <c r="E184" i="1"/>
  <c r="E176" i="1"/>
  <c r="E168" i="1"/>
  <c r="E160" i="1"/>
  <c r="E152" i="1"/>
  <c r="E144" i="1"/>
  <c r="E136" i="1"/>
  <c r="E132" i="1"/>
  <c r="E128" i="1"/>
  <c r="E124" i="1"/>
  <c r="E120" i="1"/>
  <c r="E116" i="1"/>
  <c r="E112" i="1"/>
  <c r="E108" i="1"/>
  <c r="E104" i="1"/>
  <c r="E100" i="1"/>
  <c r="E96" i="1"/>
  <c r="E92" i="1"/>
  <c r="E88" i="1"/>
  <c r="E84" i="1"/>
  <c r="E80" i="1"/>
  <c r="E76" i="1"/>
  <c r="E72" i="1"/>
  <c r="E68" i="1"/>
  <c r="E64" i="1"/>
  <c r="E60" i="1"/>
  <c r="E56" i="1"/>
  <c r="E52" i="1"/>
  <c r="E50" i="1"/>
  <c r="E48" i="1"/>
  <c r="E46" i="1"/>
  <c r="E44" i="1"/>
  <c r="E42" i="1"/>
  <c r="E40" i="1"/>
  <c r="E38" i="1"/>
  <c r="E36" i="1"/>
  <c r="E34" i="1"/>
  <c r="E32" i="1"/>
  <c r="E30" i="1"/>
  <c r="E28" i="1"/>
  <c r="E26" i="1"/>
  <c r="E24" i="1"/>
  <c r="E22" i="1"/>
  <c r="E20" i="1"/>
  <c r="E18" i="1"/>
  <c r="E16" i="1"/>
  <c r="E14" i="1"/>
  <c r="E12" i="1"/>
  <c r="E10" i="1"/>
  <c r="E8" i="1"/>
  <c r="E6" i="1"/>
  <c r="D38" i="1"/>
  <c r="D213" i="1"/>
  <c r="D43" i="1"/>
  <c r="D201" i="1"/>
  <c r="D128" i="1"/>
  <c r="D94" i="1"/>
  <c r="D79" i="1"/>
  <c r="D199" i="1"/>
  <c r="D145" i="1"/>
  <c r="D114" i="1"/>
  <c r="D71" i="1"/>
  <c r="D190" i="1"/>
  <c r="D115" i="1"/>
  <c r="D90" i="1"/>
  <c r="D53" i="1"/>
  <c r="D60" i="1"/>
  <c r="D170" i="1"/>
  <c r="D216" i="1"/>
  <c r="D34" i="1"/>
  <c r="D25" i="1"/>
  <c r="D88" i="1"/>
  <c r="D42" i="1"/>
  <c r="D134" i="1"/>
  <c r="D59" i="1"/>
  <c r="D144" i="1"/>
  <c r="D159" i="1"/>
  <c r="D204" i="1"/>
  <c r="D111" i="1"/>
  <c r="D45" i="1"/>
  <c r="D209" i="1"/>
  <c r="D131" i="1"/>
  <c r="D141" i="1"/>
  <c r="D206" i="1"/>
  <c r="D214" i="1"/>
  <c r="D149" i="1"/>
  <c r="D11" i="1"/>
  <c r="D101" i="1"/>
  <c r="D12" i="1"/>
  <c r="D218" i="1"/>
  <c r="D15" i="1"/>
  <c r="D100" i="1"/>
  <c r="D73" i="1"/>
  <c r="D40" i="1"/>
  <c r="D168" i="1"/>
  <c r="D158" i="1"/>
  <c r="D83" i="1"/>
  <c r="D192" i="1"/>
  <c r="D207" i="1"/>
  <c r="D14" i="1"/>
  <c r="D189" i="1"/>
  <c r="D153" i="1"/>
  <c r="D164" i="1"/>
  <c r="D179" i="1"/>
  <c r="D178" i="1"/>
  <c r="D230" i="1"/>
  <c r="D181" i="1"/>
  <c r="D27" i="1"/>
  <c r="D137" i="1"/>
  <c r="D112" i="1"/>
  <c r="D22" i="1"/>
  <c r="D47" i="1"/>
  <c r="D135" i="1"/>
  <c r="D105" i="1"/>
  <c r="D8" i="1"/>
  <c r="D7" i="1"/>
  <c r="D174" i="1"/>
  <c r="D99" i="1"/>
  <c r="D224" i="1"/>
  <c r="D21" i="1"/>
  <c r="D92" i="1"/>
  <c r="D138" i="1"/>
  <c r="D152" i="1"/>
  <c r="D212" i="1"/>
  <c r="D211" i="1"/>
  <c r="D54" i="1"/>
  <c r="D133" i="1"/>
  <c r="D85" i="1"/>
  <c r="D202" i="1"/>
  <c r="D36" i="1"/>
  <c r="D56" i="1"/>
  <c r="D228" i="1"/>
  <c r="D74" i="1"/>
  <c r="D102" i="1"/>
  <c r="D171" i="1"/>
  <c r="D97" i="1"/>
  <c r="D182" i="1"/>
  <c r="D107" i="1"/>
  <c r="D62" i="1"/>
  <c r="D37" i="1"/>
  <c r="D76" i="1"/>
  <c r="D154" i="1"/>
  <c r="D184" i="1"/>
  <c r="D46" i="1"/>
  <c r="D9" i="1"/>
  <c r="D50" i="1"/>
  <c r="D6" i="1"/>
  <c r="D229" i="1"/>
  <c r="D51" i="1"/>
  <c r="D143" i="1"/>
  <c r="D188" i="1"/>
  <c r="D95" i="1"/>
  <c r="D13" i="1"/>
  <c r="D177" i="1"/>
  <c r="D122" i="1"/>
  <c r="D103" i="1"/>
  <c r="D198" i="1"/>
  <c r="D123" i="1"/>
  <c r="D66" i="1"/>
  <c r="D69" i="1"/>
  <c r="D44" i="1"/>
  <c r="D186" i="1"/>
  <c r="D30" i="1"/>
  <c r="D68" i="1"/>
  <c r="D41" i="1"/>
  <c r="D72" i="1"/>
  <c r="D82" i="1"/>
  <c r="D18" i="1"/>
  <c r="D150" i="1"/>
  <c r="D75" i="1"/>
  <c r="D176" i="1"/>
  <c r="D191" i="1"/>
  <c r="D78" i="1"/>
  <c r="D157" i="1"/>
  <c r="D109" i="1"/>
  <c r="D148" i="1"/>
  <c r="D163" i="1"/>
  <c r="D146" i="1"/>
  <c r="D222" i="1"/>
  <c r="D165" i="1"/>
  <c r="D19" i="1"/>
  <c r="D117" i="1"/>
  <c r="D104" i="1"/>
  <c r="D86" i="1"/>
  <c r="D31" i="1"/>
  <c r="D116" i="1"/>
  <c r="D89" i="1"/>
  <c r="D24" i="1"/>
  <c r="D166" i="1"/>
  <c r="D91" i="1"/>
  <c r="D208" i="1"/>
  <c r="D5" i="1"/>
  <c r="D98" i="1"/>
  <c r="D221" i="1"/>
  <c r="D217" i="1"/>
  <c r="D180" i="1"/>
  <c r="D195" i="1"/>
  <c r="D210" i="1"/>
  <c r="D70" i="1"/>
  <c r="D197" i="1"/>
  <c r="D35" i="1"/>
  <c r="D169" i="1"/>
  <c r="D120" i="1"/>
  <c r="D10" i="1"/>
  <c r="D63" i="1"/>
  <c r="D167" i="1"/>
  <c r="D121" i="1"/>
  <c r="D106" i="1"/>
  <c r="D39" i="1"/>
  <c r="D227" i="1"/>
  <c r="D28" i="1"/>
  <c r="D219" i="1"/>
  <c r="D57" i="1"/>
  <c r="D93" i="1"/>
  <c r="D223" i="1"/>
  <c r="D151" i="1"/>
  <c r="D125" i="1"/>
  <c r="D124" i="1"/>
  <c r="D16" i="1"/>
  <c r="D26" i="1"/>
  <c r="D87" i="1"/>
  <c r="D20" i="1"/>
  <c r="D48" i="1"/>
  <c r="D203" i="1"/>
  <c r="D81" i="1"/>
  <c r="D193" i="1"/>
  <c r="D119" i="1"/>
  <c r="D162" i="1"/>
  <c r="D96" i="1"/>
  <c r="D175" i="1"/>
  <c r="D132" i="1"/>
  <c r="D129" i="1"/>
  <c r="D173" i="1"/>
  <c r="D187" i="1"/>
  <c r="D215" i="1"/>
  <c r="D130" i="1"/>
  <c r="D32" i="1"/>
  <c r="D61" i="1"/>
  <c r="D160" i="1"/>
  <c r="D183" i="1"/>
  <c r="D172" i="1"/>
  <c r="D155" i="1"/>
  <c r="D80" i="1"/>
  <c r="D142" i="1"/>
  <c r="D147" i="1"/>
  <c r="D156" i="1"/>
  <c r="D118" i="1"/>
  <c r="D84" i="1"/>
  <c r="D49" i="1"/>
  <c r="D161" i="1"/>
  <c r="D65" i="1"/>
  <c r="D136" i="1"/>
  <c r="D23" i="1"/>
  <c r="D29" i="1"/>
  <c r="D126" i="1"/>
  <c r="D225" i="1"/>
  <c r="D58" i="1"/>
  <c r="D67" i="1"/>
  <c r="D127" i="1"/>
  <c r="D205" i="1"/>
  <c r="D55" i="1"/>
  <c r="D185" i="1"/>
  <c r="D52" i="1"/>
  <c r="D140" i="1"/>
  <c r="D226" i="1"/>
  <c r="D33" i="1"/>
  <c r="D200" i="1"/>
  <c r="D77" i="1"/>
  <c r="D113" i="1"/>
  <c r="D64" i="1"/>
  <c r="D108" i="1"/>
  <c r="D17" i="1"/>
  <c r="D220" i="1"/>
  <c r="D110" i="1"/>
  <c r="D194" i="1"/>
  <c r="D196" i="1"/>
  <c r="D139" i="1"/>
  <c r="D233" i="1" l="1"/>
  <c r="D232" i="1"/>
  <c r="D231" i="1"/>
  <c r="E233" i="1"/>
  <c r="E231" i="1"/>
  <c r="G231" i="1" l="1"/>
  <c r="I232" i="1"/>
  <c r="J231" i="1"/>
  <c r="J232" i="1"/>
  <c r="G232" i="1"/>
  <c r="H231" i="1"/>
  <c r="H232" i="1"/>
  <c r="I231" i="1"/>
  <c r="N62" i="1"/>
  <c r="O62" i="1"/>
  <c r="N63" i="1"/>
  <c r="O63" i="1" s="1"/>
  <c r="I234" i="1" l="1"/>
  <c r="I233" i="1"/>
  <c r="H233" i="1"/>
  <c r="H234" i="1"/>
  <c r="J135" i="1"/>
  <c r="J95" i="1"/>
  <c r="J7" i="1"/>
  <c r="J186" i="1"/>
  <c r="J156" i="1"/>
  <c r="J133" i="1"/>
  <c r="J161" i="1"/>
  <c r="J70" i="1"/>
  <c r="J12" i="1"/>
  <c r="J23" i="1"/>
  <c r="J92" i="1"/>
  <c r="J228" i="1"/>
  <c r="J166" i="1"/>
  <c r="J170" i="1"/>
  <c r="J84" i="1"/>
  <c r="J63" i="1"/>
  <c r="J150" i="1"/>
  <c r="J45" i="1"/>
  <c r="J90" i="1"/>
  <c r="J169" i="1"/>
  <c r="J56" i="1"/>
  <c r="J196" i="1"/>
  <c r="J64" i="1"/>
  <c r="J139" i="1"/>
  <c r="J152" i="1"/>
  <c r="J183" i="1"/>
  <c r="J180" i="1"/>
  <c r="J184" i="1"/>
  <c r="J34" i="1"/>
  <c r="J187" i="1"/>
  <c r="J78" i="1"/>
  <c r="J151" i="1"/>
  <c r="J230" i="1"/>
  <c r="J205" i="1"/>
  <c r="J191" i="1"/>
  <c r="J149" i="1"/>
  <c r="J124" i="1"/>
  <c r="J201" i="1"/>
  <c r="J76" i="1"/>
  <c r="J115" i="1"/>
  <c r="J61" i="1"/>
  <c r="J209" i="1"/>
  <c r="J99" i="1"/>
  <c r="J211" i="1"/>
  <c r="J93" i="1"/>
  <c r="J22" i="1"/>
  <c r="J189" i="1"/>
  <c r="J136" i="1"/>
  <c r="J25" i="1"/>
  <c r="J128" i="1"/>
  <c r="J87" i="1"/>
  <c r="J69" i="1"/>
  <c r="J126" i="1"/>
  <c r="J146" i="1"/>
  <c r="J31" i="1"/>
  <c r="J163" i="1"/>
  <c r="J38" i="1"/>
  <c r="J28" i="1"/>
  <c r="J94" i="1"/>
  <c r="J178" i="1"/>
  <c r="J111" i="1"/>
  <c r="J182" i="1"/>
  <c r="J103" i="1"/>
  <c r="J65" i="1"/>
  <c r="J224" i="1"/>
  <c r="J214" i="1"/>
  <c r="J19" i="1"/>
  <c r="J173" i="1"/>
  <c r="J202" i="1"/>
  <c r="J80" i="1"/>
  <c r="J39" i="1"/>
  <c r="J4" i="1"/>
  <c r="J55" i="1"/>
  <c r="J32" i="1"/>
  <c r="J141" i="1"/>
  <c r="J220" i="1"/>
  <c r="J164" i="1"/>
  <c r="J148" i="1"/>
  <c r="J47" i="1"/>
  <c r="J168" i="1"/>
  <c r="J172" i="1"/>
  <c r="J137" i="1"/>
  <c r="J157" i="1"/>
  <c r="J41" i="1"/>
  <c r="J210" i="1"/>
  <c r="J218" i="1"/>
  <c r="J83" i="1"/>
  <c r="J221" i="1"/>
  <c r="J203" i="1"/>
  <c r="J155" i="1"/>
  <c r="J20" i="1"/>
  <c r="J100" i="1"/>
  <c r="J29" i="1"/>
  <c r="J123" i="1"/>
  <c r="J33" i="1"/>
  <c r="J131" i="1"/>
  <c r="J153" i="1"/>
  <c r="J9" i="1"/>
  <c r="J119" i="1"/>
  <c r="J17" i="1"/>
  <c r="J190" i="1"/>
  <c r="J85" i="1"/>
  <c r="J10" i="1"/>
  <c r="J6" i="1"/>
  <c r="J105" i="1"/>
  <c r="J15" i="1"/>
  <c r="J67" i="1"/>
  <c r="J48" i="1"/>
  <c r="J68" i="1"/>
  <c r="J26" i="1"/>
  <c r="J215" i="1"/>
  <c r="J192" i="1"/>
  <c r="J120" i="1"/>
  <c r="J206" i="1"/>
  <c r="J71" i="1"/>
  <c r="J82" i="1"/>
  <c r="J122" i="1"/>
  <c r="J108" i="1"/>
  <c r="J188" i="1"/>
  <c r="J110" i="1"/>
  <c r="J79" i="1"/>
  <c r="J143" i="1"/>
  <c r="J11" i="1"/>
  <c r="J127" i="1"/>
  <c r="J50" i="1"/>
  <c r="J75" i="1"/>
  <c r="J225" i="1"/>
  <c r="J175" i="1"/>
  <c r="J142" i="1"/>
  <c r="J74" i="1"/>
  <c r="J112" i="1"/>
  <c r="J129" i="1"/>
  <c r="J174" i="1"/>
  <c r="J58" i="1"/>
  <c r="J88" i="1"/>
  <c r="J199" i="1"/>
  <c r="J13" i="1"/>
  <c r="J117" i="1"/>
  <c r="J101" i="1"/>
  <c r="J144" i="1"/>
  <c r="J14" i="1"/>
  <c r="J109" i="1"/>
  <c r="J102" i="1"/>
  <c r="J223" i="1"/>
  <c r="J208" i="1"/>
  <c r="J72" i="1"/>
  <c r="J66" i="1"/>
  <c r="J113" i="1"/>
  <c r="J212" i="1"/>
  <c r="J44" i="1"/>
  <c r="J24" i="1"/>
  <c r="J222" i="1"/>
  <c r="J159" i="1"/>
  <c r="J181" i="1"/>
  <c r="J51" i="1"/>
  <c r="J213" i="1"/>
  <c r="J200" i="1"/>
  <c r="J185" i="1"/>
  <c r="J227" i="1"/>
  <c r="J229" i="1"/>
  <c r="J73" i="1"/>
  <c r="J140" i="1"/>
  <c r="J207" i="1"/>
  <c r="J104" i="1"/>
  <c r="J177" i="1"/>
  <c r="J57" i="1"/>
  <c r="J106" i="1"/>
  <c r="J107" i="1"/>
  <c r="J216" i="1"/>
  <c r="J195" i="1"/>
  <c r="J30" i="1"/>
  <c r="J118" i="1"/>
  <c r="J130" i="1"/>
  <c r="J219" i="1"/>
  <c r="J42" i="1"/>
  <c r="J121" i="1"/>
  <c r="J134" i="1"/>
  <c r="J154" i="1"/>
  <c r="J21" i="1"/>
  <c r="J46" i="1"/>
  <c r="J81" i="1"/>
  <c r="J165" i="1"/>
  <c r="J125" i="1"/>
  <c r="J217" i="1"/>
  <c r="J59" i="1"/>
  <c r="J197" i="1"/>
  <c r="J8" i="1"/>
  <c r="J54" i="1"/>
  <c r="J171" i="1"/>
  <c r="J96" i="1"/>
  <c r="J77" i="1"/>
  <c r="J138" i="1"/>
  <c r="J37" i="1"/>
  <c r="J49" i="1"/>
  <c r="J53" i="1"/>
  <c r="J62" i="1"/>
  <c r="J86" i="1"/>
  <c r="J147" i="1"/>
  <c r="J176" i="1"/>
  <c r="J18" i="1"/>
  <c r="J40" i="1"/>
  <c r="J52" i="1"/>
  <c r="J158" i="1"/>
  <c r="J5" i="1"/>
  <c r="J116" i="1"/>
  <c r="J35" i="1"/>
  <c r="J98" i="1"/>
  <c r="J114" i="1"/>
  <c r="J145" i="1"/>
  <c r="J91" i="1"/>
  <c r="J132" i="1"/>
  <c r="J162" i="1"/>
  <c r="J193" i="1"/>
  <c r="J204" i="1"/>
  <c r="J43" i="1"/>
  <c r="J167" i="1"/>
  <c r="J16" i="1"/>
  <c r="J60" i="1"/>
  <c r="J226" i="1"/>
  <c r="J198" i="1"/>
  <c r="J160" i="1"/>
  <c r="J179" i="1"/>
  <c r="J89" i="1"/>
  <c r="J97" i="1"/>
  <c r="J36" i="1"/>
  <c r="J194" i="1"/>
  <c r="J27" i="1"/>
  <c r="I78" i="1"/>
  <c r="I43" i="1"/>
  <c r="I89" i="1"/>
  <c r="I64" i="1"/>
  <c r="I85" i="1"/>
  <c r="I222" i="1"/>
  <c r="I142" i="1"/>
  <c r="I148" i="1"/>
  <c r="I41" i="1"/>
  <c r="I67" i="1"/>
  <c r="I74" i="1"/>
  <c r="I155" i="1"/>
  <c r="I72" i="1"/>
  <c r="I36" i="1"/>
  <c r="I22" i="1"/>
  <c r="I35" i="1"/>
  <c r="I90" i="1"/>
  <c r="I65" i="1"/>
  <c r="I19" i="1"/>
  <c r="I94" i="1"/>
  <c r="I27" i="1"/>
  <c r="I21" i="1"/>
  <c r="I17" i="1"/>
  <c r="I199" i="1"/>
  <c r="I134" i="1"/>
  <c r="I214" i="1"/>
  <c r="I211" i="1"/>
  <c r="I159" i="1"/>
  <c r="I137" i="1"/>
  <c r="I172" i="1"/>
  <c r="I49" i="1"/>
  <c r="I178" i="1"/>
  <c r="I180" i="1"/>
  <c r="I96" i="1"/>
  <c r="I44" i="1"/>
  <c r="I177" i="1"/>
  <c r="I161" i="1"/>
  <c r="I46" i="1"/>
  <c r="I101" i="1"/>
  <c r="I192" i="1"/>
  <c r="I77" i="1"/>
  <c r="I119" i="1"/>
  <c r="I55" i="1"/>
  <c r="I98" i="1"/>
  <c r="I18" i="1"/>
  <c r="I139" i="1"/>
  <c r="I13" i="1"/>
  <c r="I12" i="1"/>
  <c r="I144" i="1"/>
  <c r="I42" i="1"/>
  <c r="I80" i="1"/>
  <c r="I169" i="1"/>
  <c r="I186" i="1"/>
  <c r="I213" i="1"/>
  <c r="I29" i="1"/>
  <c r="I86" i="1"/>
  <c r="I218" i="1"/>
  <c r="I157" i="1"/>
  <c r="I225" i="1"/>
  <c r="I203" i="1"/>
  <c r="I183" i="1"/>
  <c r="I224" i="1"/>
  <c r="I170" i="1"/>
  <c r="I189" i="1"/>
  <c r="I10" i="1"/>
  <c r="I187" i="1"/>
  <c r="I82" i="1"/>
  <c r="I104" i="1"/>
  <c r="I117" i="1"/>
  <c r="I151" i="1"/>
  <c r="I79" i="1"/>
  <c r="I32" i="1"/>
  <c r="I141" i="1"/>
  <c r="I202" i="1"/>
  <c r="I112" i="1"/>
  <c r="I129" i="1"/>
  <c r="I200" i="1"/>
  <c r="I121" i="1"/>
  <c r="I30" i="1"/>
  <c r="I171" i="1"/>
  <c r="I110" i="1"/>
  <c r="I190" i="1"/>
  <c r="I191" i="1"/>
  <c r="I87" i="1"/>
  <c r="I209" i="1"/>
  <c r="I125" i="1"/>
  <c r="I220" i="1"/>
  <c r="I9" i="1"/>
  <c r="I40" i="1"/>
  <c r="I135" i="1"/>
  <c r="I16" i="1"/>
  <c r="I88" i="1"/>
  <c r="I39" i="1"/>
  <c r="I124" i="1"/>
  <c r="I63" i="1"/>
  <c r="I73" i="1"/>
  <c r="I123" i="1"/>
  <c r="I62" i="1"/>
  <c r="I217" i="1"/>
  <c r="I54" i="1"/>
  <c r="I118" i="1"/>
  <c r="I24" i="1"/>
  <c r="I207" i="1"/>
  <c r="I185" i="1"/>
  <c r="I116" i="1"/>
  <c r="I26" i="1"/>
  <c r="I150" i="1"/>
  <c r="I25" i="1"/>
  <c r="I174" i="1"/>
  <c r="I194" i="1"/>
  <c r="I111" i="1"/>
  <c r="I47" i="1"/>
  <c r="I227" i="1"/>
  <c r="I152" i="1"/>
  <c r="I188" i="1"/>
  <c r="I69" i="1"/>
  <c r="I76" i="1"/>
  <c r="I28" i="1"/>
  <c r="I70" i="1"/>
  <c r="I71" i="1"/>
  <c r="I149" i="1"/>
  <c r="I147" i="1"/>
  <c r="I84" i="1"/>
  <c r="I230" i="1"/>
  <c r="I83" i="1"/>
  <c r="I59" i="1"/>
  <c r="I50" i="1"/>
  <c r="I109" i="1"/>
  <c r="I75" i="1"/>
  <c r="I219" i="1"/>
  <c r="I205" i="1"/>
  <c r="I229" i="1"/>
  <c r="I228" i="1"/>
  <c r="I120" i="1"/>
  <c r="I153" i="1"/>
  <c r="I146" i="1"/>
  <c r="I173" i="1"/>
  <c r="I198" i="1"/>
  <c r="I105" i="1"/>
  <c r="I66" i="1"/>
  <c r="I168" i="1"/>
  <c r="I138" i="1"/>
  <c r="I91" i="1"/>
  <c r="I126" i="1"/>
  <c r="I181" i="1"/>
  <c r="I61" i="1"/>
  <c r="I37" i="1"/>
  <c r="I193" i="1"/>
  <c r="I114" i="1"/>
  <c r="I160" i="1"/>
  <c r="I130" i="1"/>
  <c r="I167" i="1"/>
  <c r="I182" i="1"/>
  <c r="I113" i="1"/>
  <c r="I206" i="1"/>
  <c r="I106" i="1"/>
  <c r="I7" i="1"/>
  <c r="I143" i="1"/>
  <c r="I53" i="1"/>
  <c r="I204" i="1"/>
  <c r="I68" i="1"/>
  <c r="I179" i="1"/>
  <c r="I184" i="1"/>
  <c r="I226" i="1"/>
  <c r="I215" i="1"/>
  <c r="I34" i="1"/>
  <c r="I216" i="1"/>
  <c r="I56" i="1"/>
  <c r="I14" i="1"/>
  <c r="I197" i="1"/>
  <c r="I100" i="1"/>
  <c r="I175" i="1"/>
  <c r="I195" i="1"/>
  <c r="I45" i="1"/>
  <c r="I127" i="1"/>
  <c r="I166" i="1"/>
  <c r="I51" i="1"/>
  <c r="I210" i="1"/>
  <c r="I221" i="1"/>
  <c r="I162" i="1"/>
  <c r="I107" i="1"/>
  <c r="I132" i="1"/>
  <c r="I5" i="1"/>
  <c r="I108" i="1"/>
  <c r="I60" i="1"/>
  <c r="I115" i="1"/>
  <c r="I38" i="1"/>
  <c r="I176" i="1"/>
  <c r="I163" i="1"/>
  <c r="I145" i="1"/>
  <c r="I11" i="1"/>
  <c r="I158" i="1"/>
  <c r="I196" i="1"/>
  <c r="I201" i="1"/>
  <c r="I223" i="1"/>
  <c r="I156" i="1"/>
  <c r="I93" i="1"/>
  <c r="I6" i="1"/>
  <c r="I8" i="1"/>
  <c r="I103" i="1"/>
  <c r="I165" i="1"/>
  <c r="I33" i="1"/>
  <c r="I81" i="1"/>
  <c r="I140" i="1"/>
  <c r="I128" i="1"/>
  <c r="I95" i="1"/>
  <c r="I99" i="1"/>
  <c r="I102" i="1"/>
  <c r="I122" i="1"/>
  <c r="I97" i="1"/>
  <c r="I4" i="1"/>
  <c r="I23" i="1"/>
  <c r="I164" i="1"/>
  <c r="I92" i="1"/>
  <c r="I212" i="1"/>
  <c r="I131" i="1"/>
  <c r="I48" i="1"/>
  <c r="I57" i="1"/>
  <c r="I208" i="1"/>
  <c r="I133" i="1"/>
  <c r="I154" i="1"/>
  <c r="I20" i="1"/>
  <c r="I136" i="1"/>
  <c r="I31" i="1"/>
  <c r="I52" i="1"/>
  <c r="I58" i="1"/>
  <c r="I15" i="1"/>
  <c r="H174" i="1"/>
  <c r="H226" i="1"/>
  <c r="H149" i="1"/>
  <c r="H66" i="1"/>
  <c r="H57" i="1"/>
  <c r="H129" i="1"/>
  <c r="H46" i="1"/>
  <c r="H141" i="1"/>
  <c r="H37" i="1"/>
  <c r="H24" i="1"/>
  <c r="H133" i="1"/>
  <c r="H153" i="1"/>
  <c r="H163" i="1"/>
  <c r="H102" i="1"/>
  <c r="H205" i="1"/>
  <c r="H115" i="1"/>
  <c r="H215" i="1"/>
  <c r="H176" i="1"/>
  <c r="H181" i="1"/>
  <c r="H110" i="1"/>
  <c r="H134" i="1"/>
  <c r="H147" i="1"/>
  <c r="H92" i="1"/>
  <c r="H45" i="1"/>
  <c r="H211" i="1"/>
  <c r="H44" i="1"/>
  <c r="H173" i="1"/>
  <c r="H154" i="1"/>
  <c r="H199" i="1"/>
  <c r="H229" i="1"/>
  <c r="H20" i="1"/>
  <c r="H148" i="1"/>
  <c r="H151" i="1"/>
  <c r="H213" i="1"/>
  <c r="H21" i="1"/>
  <c r="H204" i="1"/>
  <c r="H136" i="1"/>
  <c r="H223" i="1"/>
  <c r="H116" i="1"/>
  <c r="H67" i="1"/>
  <c r="H220" i="1"/>
  <c r="H47" i="1"/>
  <c r="H53" i="1"/>
  <c r="H228" i="1"/>
  <c r="H227" i="1"/>
  <c r="H95" i="1"/>
  <c r="H178" i="1"/>
  <c r="H225" i="1"/>
  <c r="H40" i="1"/>
  <c r="H143" i="1"/>
  <c r="H9" i="1"/>
  <c r="H28" i="1"/>
  <c r="H209" i="1"/>
  <c r="H158" i="1"/>
  <c r="H114" i="1"/>
  <c r="H127" i="1"/>
  <c r="H167" i="1"/>
  <c r="H61" i="1"/>
  <c r="H192" i="1"/>
  <c r="H193" i="1"/>
  <c r="H212" i="1"/>
  <c r="H60" i="1"/>
  <c r="H75" i="1"/>
  <c r="H35" i="1"/>
  <c r="H175" i="1"/>
  <c r="H91" i="1"/>
  <c r="H7" i="1"/>
  <c r="H139" i="1"/>
  <c r="H56" i="1"/>
  <c r="H198" i="1"/>
  <c r="H36" i="1"/>
  <c r="H202" i="1"/>
  <c r="H5" i="1"/>
  <c r="H177" i="1"/>
  <c r="H85" i="1"/>
  <c r="H138" i="1"/>
  <c r="H68" i="1"/>
  <c r="H31" i="1"/>
  <c r="H32" i="1"/>
  <c r="H27" i="1"/>
  <c r="H186" i="1"/>
  <c r="H38" i="1"/>
  <c r="H161" i="1"/>
  <c r="H11" i="1"/>
  <c r="H104" i="1"/>
  <c r="H203" i="1"/>
  <c r="H103" i="1"/>
  <c r="H89" i="1"/>
  <c r="H217" i="1"/>
  <c r="H124" i="1"/>
  <c r="H52" i="1"/>
  <c r="H219" i="1"/>
  <c r="H111" i="1"/>
  <c r="H132" i="1"/>
  <c r="H101" i="1"/>
  <c r="H216" i="1"/>
  <c r="H105" i="1"/>
  <c r="H14" i="1"/>
  <c r="H208" i="1"/>
  <c r="H183" i="1"/>
  <c r="H15" i="1"/>
  <c r="H51" i="1"/>
  <c r="H100" i="1"/>
  <c r="H13" i="1"/>
  <c r="H74" i="1"/>
  <c r="H222" i="1"/>
  <c r="H18" i="1"/>
  <c r="H170" i="1"/>
  <c r="H49" i="1"/>
  <c r="H25" i="1"/>
  <c r="H76" i="1"/>
  <c r="H12" i="1"/>
  <c r="H166" i="1"/>
  <c r="H94" i="1"/>
  <c r="H191" i="1"/>
  <c r="H39" i="1"/>
  <c r="H195" i="1"/>
  <c r="H120" i="1"/>
  <c r="H137" i="1"/>
  <c r="H224" i="1"/>
  <c r="H188" i="1"/>
  <c r="H156" i="1"/>
  <c r="H113" i="1"/>
  <c r="H169" i="1"/>
  <c r="H72" i="1"/>
  <c r="H29" i="1"/>
  <c r="H122" i="1"/>
  <c r="H200" i="1"/>
  <c r="H162" i="1"/>
  <c r="H145" i="1"/>
  <c r="H126" i="1"/>
  <c r="H4" i="1"/>
  <c r="H81" i="1"/>
  <c r="H55" i="1"/>
  <c r="H88" i="1"/>
  <c r="H10" i="1"/>
  <c r="H41" i="1"/>
  <c r="H152" i="1"/>
  <c r="H99" i="1"/>
  <c r="H34" i="1"/>
  <c r="H98" i="1"/>
  <c r="H69" i="1"/>
  <c r="H117" i="1"/>
  <c r="H80" i="1"/>
  <c r="H109" i="1"/>
  <c r="H96" i="1"/>
  <c r="H131" i="1"/>
  <c r="H187" i="1"/>
  <c r="H59" i="1"/>
  <c r="H128" i="1"/>
  <c r="H97" i="1"/>
  <c r="H78" i="1"/>
  <c r="H171" i="1"/>
  <c r="H182" i="1"/>
  <c r="H26" i="1"/>
  <c r="H197" i="1"/>
  <c r="H6" i="1"/>
  <c r="H123" i="1"/>
  <c r="H184" i="1"/>
  <c r="H30" i="1"/>
  <c r="H63" i="1"/>
  <c r="H50" i="1"/>
  <c r="H19" i="1"/>
  <c r="H119" i="1"/>
  <c r="H144" i="1"/>
  <c r="H210" i="1"/>
  <c r="H106" i="1"/>
  <c r="H112" i="1"/>
  <c r="H168" i="1"/>
  <c r="H65" i="1"/>
  <c r="H17" i="1"/>
  <c r="H172" i="1"/>
  <c r="H135" i="1"/>
  <c r="H130" i="1"/>
  <c r="H155" i="1"/>
  <c r="H83" i="1"/>
  <c r="H207" i="1"/>
  <c r="H140" i="1"/>
  <c r="H90" i="1"/>
  <c r="H43" i="1"/>
  <c r="H77" i="1"/>
  <c r="H194" i="1"/>
  <c r="H107" i="1"/>
  <c r="H86" i="1"/>
  <c r="H159" i="1"/>
  <c r="H108" i="1"/>
  <c r="H160" i="1"/>
  <c r="H218" i="1"/>
  <c r="H64" i="1"/>
  <c r="H84" i="1"/>
  <c r="H87" i="1"/>
  <c r="H71" i="1"/>
  <c r="H8" i="1"/>
  <c r="H146" i="1"/>
  <c r="H179" i="1"/>
  <c r="H48" i="1"/>
  <c r="H185" i="1"/>
  <c r="H230" i="1"/>
  <c r="H190" i="1"/>
  <c r="H22" i="1"/>
  <c r="H164" i="1"/>
  <c r="H157" i="1"/>
  <c r="H201" i="1"/>
  <c r="H121" i="1"/>
  <c r="H73" i="1"/>
  <c r="H150" i="1"/>
  <c r="H23" i="1"/>
  <c r="H79" i="1"/>
  <c r="H214" i="1"/>
  <c r="H16" i="1"/>
  <c r="H58" i="1"/>
  <c r="H118" i="1"/>
  <c r="H42" i="1"/>
  <c r="H165" i="1"/>
  <c r="H54" i="1"/>
  <c r="H93" i="1"/>
  <c r="H180" i="1"/>
  <c r="H221" i="1"/>
  <c r="H196" i="1"/>
  <c r="H142" i="1"/>
  <c r="H70" i="1"/>
  <c r="H206" i="1"/>
  <c r="H125" i="1"/>
  <c r="H62" i="1"/>
  <c r="H189" i="1"/>
  <c r="H33" i="1"/>
  <c r="H82" i="1"/>
  <c r="G42" i="1"/>
  <c r="G157" i="1"/>
  <c r="G193" i="1"/>
  <c r="G228" i="1"/>
  <c r="G132" i="1"/>
  <c r="G145" i="1"/>
  <c r="G81" i="1"/>
  <c r="G41" i="1"/>
  <c r="G200" i="1"/>
  <c r="G202" i="1"/>
  <c r="G39" i="1"/>
  <c r="G178" i="1"/>
  <c r="G111" i="1"/>
  <c r="G207" i="1"/>
  <c r="G76" i="1"/>
  <c r="G35" i="1"/>
  <c r="G108" i="1"/>
  <c r="G71" i="1"/>
  <c r="G179" i="1"/>
  <c r="G11" i="1"/>
  <c r="G34" i="1"/>
  <c r="G86" i="1"/>
  <c r="G127" i="1"/>
  <c r="G213" i="1"/>
  <c r="G121" i="1"/>
  <c r="G197" i="1"/>
  <c r="G147" i="1"/>
  <c r="G184" i="1"/>
  <c r="G170" i="1"/>
  <c r="G204" i="1"/>
  <c r="G212" i="1"/>
  <c r="G153" i="1"/>
  <c r="G181" i="1"/>
  <c r="G85" i="1"/>
  <c r="G175" i="1"/>
  <c r="G194" i="1"/>
  <c r="G13" i="1"/>
  <c r="G59" i="1"/>
  <c r="G172" i="1"/>
  <c r="G104" i="1"/>
  <c r="G66" i="1"/>
  <c r="G37" i="1"/>
  <c r="G47" i="1"/>
  <c r="G123" i="1"/>
  <c r="G129" i="1"/>
  <c r="G65" i="1"/>
  <c r="G8" i="1"/>
  <c r="G141" i="1"/>
  <c r="G70" i="1"/>
  <c r="G119" i="1"/>
  <c r="G51" i="1"/>
  <c r="G149" i="1"/>
  <c r="G98" i="1"/>
  <c r="G118" i="1"/>
  <c r="G177" i="1"/>
  <c r="G150" i="1"/>
  <c r="G106" i="1"/>
  <c r="G124" i="1"/>
  <c r="G227" i="1"/>
  <c r="G32" i="1"/>
  <c r="G103" i="1"/>
  <c r="G80" i="1"/>
  <c r="G56" i="1"/>
  <c r="G151" i="1"/>
  <c r="G45" i="1"/>
  <c r="G99" i="1"/>
  <c r="G142" i="1"/>
  <c r="G154" i="1"/>
  <c r="G20" i="1"/>
  <c r="G224" i="1"/>
  <c r="G97" i="1"/>
  <c r="G61" i="1"/>
  <c r="G140" i="1"/>
  <c r="G146" i="1"/>
  <c r="G102" i="1"/>
  <c r="G48" i="1"/>
  <c r="G190" i="1"/>
  <c r="G73" i="1"/>
  <c r="G44" i="1"/>
  <c r="G7" i="1"/>
  <c r="G196" i="1"/>
  <c r="G24" i="1"/>
  <c r="G36" i="1"/>
  <c r="G130" i="1"/>
  <c r="G164" i="1"/>
  <c r="G64" i="1"/>
  <c r="G68" i="1"/>
  <c r="G208" i="1"/>
  <c r="G58" i="1"/>
  <c r="G74" i="1"/>
  <c r="G221" i="1"/>
  <c r="G33" i="1"/>
  <c r="G209" i="1"/>
  <c r="G131" i="1"/>
  <c r="G107" i="1"/>
  <c r="G222" i="1"/>
  <c r="G135" i="1"/>
  <c r="G18" i="1"/>
  <c r="G143" i="1"/>
  <c r="G4" i="1"/>
  <c r="G72" i="1"/>
  <c r="G139" i="1"/>
  <c r="G156" i="1"/>
  <c r="G117" i="1"/>
  <c r="G205" i="1"/>
  <c r="G198" i="1"/>
  <c r="G229" i="1"/>
  <c r="G148" i="1"/>
  <c r="G133" i="1"/>
  <c r="G57" i="1"/>
  <c r="G105" i="1"/>
  <c r="G82" i="1"/>
  <c r="G160" i="1"/>
  <c r="G90" i="1"/>
  <c r="G25" i="1"/>
  <c r="G50" i="1"/>
  <c r="G168" i="1"/>
  <c r="G93" i="1"/>
  <c r="G63" i="1"/>
  <c r="G159" i="1"/>
  <c r="G165" i="1"/>
  <c r="G152" i="1"/>
  <c r="G223" i="1"/>
  <c r="G95" i="1"/>
  <c r="G113" i="1"/>
  <c r="G210" i="1"/>
  <c r="G46" i="1"/>
  <c r="G219" i="1"/>
  <c r="G226" i="1"/>
  <c r="G53" i="1"/>
  <c r="G6" i="1"/>
  <c r="G69" i="1"/>
  <c r="G96" i="1"/>
  <c r="G75" i="1"/>
  <c r="G84" i="1"/>
  <c r="G203" i="1"/>
  <c r="G188" i="1"/>
  <c r="G192" i="1"/>
  <c r="G14" i="1"/>
  <c r="G136" i="1"/>
  <c r="G60" i="1"/>
  <c r="G67" i="1"/>
  <c r="G23" i="1"/>
  <c r="G173" i="1"/>
  <c r="G138" i="1"/>
  <c r="G16" i="1"/>
  <c r="G195" i="1"/>
  <c r="G40" i="1"/>
  <c r="G49" i="1"/>
  <c r="G137" i="1"/>
  <c r="G15" i="1"/>
  <c r="G155" i="1"/>
  <c r="G166" i="1"/>
  <c r="G77" i="1"/>
  <c r="G92" i="1"/>
  <c r="G28" i="1"/>
  <c r="G110" i="1"/>
  <c r="G214" i="1"/>
  <c r="G180" i="1"/>
  <c r="G9" i="1"/>
  <c r="G215" i="1"/>
  <c r="G22" i="1"/>
  <c r="G27" i="1"/>
  <c r="G114" i="1"/>
  <c r="G171" i="1"/>
  <c r="G62" i="1"/>
  <c r="G21" i="1"/>
  <c r="G182" i="1"/>
  <c r="G54" i="1"/>
  <c r="G183" i="1"/>
  <c r="G29" i="1"/>
  <c r="G185" i="1"/>
  <c r="G176" i="1"/>
  <c r="G122" i="1"/>
  <c r="G220" i="1"/>
  <c r="G162" i="1"/>
  <c r="G88" i="1"/>
  <c r="G31" i="1"/>
  <c r="G52" i="1"/>
  <c r="G225" i="1"/>
  <c r="G191" i="1"/>
  <c r="G201" i="1"/>
  <c r="G211" i="1"/>
  <c r="G43" i="1"/>
  <c r="G199" i="1"/>
  <c r="G10" i="1"/>
  <c r="G163" i="1"/>
  <c r="G169" i="1"/>
  <c r="G12" i="1"/>
  <c r="G79" i="1"/>
  <c r="G89" i="1"/>
  <c r="G112" i="1"/>
  <c r="G83" i="1"/>
  <c r="G87" i="1"/>
  <c r="G217" i="1"/>
  <c r="G161" i="1"/>
  <c r="G55" i="1"/>
  <c r="G218" i="1"/>
  <c r="G126" i="1"/>
  <c r="G186" i="1"/>
  <c r="G167" i="1"/>
  <c r="G78" i="1"/>
  <c r="G216" i="1"/>
  <c r="G17" i="1"/>
  <c r="G5" i="1"/>
  <c r="G94" i="1"/>
  <c r="G120" i="1"/>
  <c r="G144" i="1"/>
  <c r="G100" i="1"/>
  <c r="G116" i="1"/>
  <c r="G109" i="1"/>
  <c r="G125" i="1"/>
  <c r="G91" i="1"/>
  <c r="G38" i="1"/>
  <c r="G206" i="1"/>
  <c r="G19" i="1"/>
  <c r="G189" i="1"/>
  <c r="G187" i="1"/>
  <c r="G230" i="1"/>
  <c r="G158" i="1"/>
  <c r="G101" i="1"/>
  <c r="G128" i="1"/>
  <c r="G174" i="1"/>
  <c r="G30" i="1"/>
  <c r="G134" i="1"/>
  <c r="G115" i="1"/>
  <c r="G26" i="1"/>
  <c r="J234" i="1"/>
  <c r="J233" i="1"/>
  <c r="G234" i="1"/>
  <c r="G233" i="1"/>
</calcChain>
</file>

<file path=xl/comments1.xml><?xml version="1.0" encoding="utf-8"?>
<comments xmlns="http://schemas.openxmlformats.org/spreadsheetml/2006/main">
  <authors>
    <author>wcpges</author>
  </authors>
  <commentList>
    <comment ref="B3" authorId="0" shapeId="0">
      <text>
        <r>
          <rPr>
            <sz val="9"/>
            <color indexed="81"/>
            <rFont val="Tahoma"/>
            <family val="2"/>
          </rPr>
          <t>Choices depend upon both frequency of occurrence and meaningfulness of word or phrase.</t>
        </r>
      </text>
    </comment>
    <comment ref="L3" authorId="0" shapeId="0">
      <text>
        <r>
          <rPr>
            <b/>
            <sz val="9"/>
            <color indexed="81"/>
            <rFont val="Tahoma"/>
            <family val="2"/>
          </rPr>
          <t>Hot Buttons are novel words or phrases rising in salience, tending to catch attention and point cognition in specific directions. They may raise awarenes of needs or problems ignored, suggest a solution that would benefit from collective action, etc. They are a frequent tool of Change Masters.</t>
        </r>
        <r>
          <rPr>
            <sz val="9"/>
            <color indexed="81"/>
            <rFont val="Tahoma"/>
            <family val="2"/>
          </rPr>
          <t xml:space="preserve">
</t>
        </r>
      </text>
    </comment>
  </commentList>
</comments>
</file>

<file path=xl/sharedStrings.xml><?xml version="1.0" encoding="utf-8"?>
<sst xmlns="http://schemas.openxmlformats.org/spreadsheetml/2006/main" count="300" uniqueCount="284">
  <si>
    <t>DCA Post Analysis</t>
  </si>
  <si>
    <t>Words:</t>
  </si>
  <si>
    <t>Analyses: William C. Patterson, Ph.D.</t>
  </si>
  <si>
    <t>#</t>
  </si>
  <si>
    <t>Salient Words &amp; Phrases</t>
  </si>
  <si>
    <t>% X 100</t>
  </si>
  <si>
    <t>Content Dominance Spectrum</t>
  </si>
  <si>
    <t>Word Concentration</t>
  </si>
  <si>
    <t>Portion of Document</t>
  </si>
  <si>
    <t>Value</t>
  </si>
  <si>
    <t>are</t>
  </si>
  <si>
    <t>will</t>
  </si>
  <si>
    <t>were</t>
  </si>
  <si>
    <t>have</t>
  </si>
  <si>
    <t>was</t>
  </si>
  <si>
    <t>come</t>
  </si>
  <si>
    <t>has</t>
  </si>
  <si>
    <t>use</t>
  </si>
  <si>
    <t>time</t>
  </si>
  <si>
    <t>years</t>
  </si>
  <si>
    <t>Frequency</t>
  </si>
  <si>
    <t>Primary</t>
  </si>
  <si>
    <t>Secondary</t>
  </si>
  <si>
    <t>Tertiary</t>
  </si>
  <si>
    <t>Quaternary</t>
  </si>
  <si>
    <t>Total</t>
  </si>
  <si>
    <t>Max</t>
  </si>
  <si>
    <t>Min</t>
  </si>
  <si>
    <t>Break</t>
  </si>
  <si>
    <t>Points</t>
  </si>
  <si>
    <t>Range</t>
  </si>
  <si>
    <t>Exponential Decay of Frequent Words &amp; Phrases</t>
  </si>
  <si>
    <t>implies that focus on the small number of repeated important words and phrases should maximize information return</t>
  </si>
  <si>
    <t>Pope Francis Interview 2013</t>
  </si>
  <si>
    <t>of the Society of Jesus</t>
  </si>
  <si>
    <t>of women in the church</t>
  </si>
  <si>
    <t>the life of a person</t>
  </si>
  <si>
    <t>Seek and Find God in</t>
  </si>
  <si>
    <t>and Find God in All</t>
  </si>
  <si>
    <t>Find God in All Things</t>
  </si>
  <si>
    <t>The pope is referring to</t>
  </si>
  <si>
    <t>the role of women in</t>
  </si>
  <si>
    <t>role of women in the</t>
  </si>
  <si>
    <t>the Society of Jesus</t>
  </si>
  <si>
    <t>I ask the pope</t>
  </si>
  <si>
    <t>the people of God</t>
  </si>
  <si>
    <t>women in the church</t>
  </si>
  <si>
    <t>God in All Things</t>
  </si>
  <si>
    <t>of the Society of</t>
  </si>
  <si>
    <t>of women in the</t>
  </si>
  <si>
    <t>I ask Pope Francis</t>
  </si>
  <si>
    <t>the life of a</t>
  </si>
  <si>
    <t>life of a person</t>
  </si>
  <si>
    <t>the role of women</t>
  </si>
  <si>
    <t>Seek and Find God</t>
  </si>
  <si>
    <t>and Find God in</t>
  </si>
  <si>
    <t>Find God in All</t>
  </si>
  <si>
    <t>He tells me that</t>
  </si>
  <si>
    <t>I am a sinner</t>
  </si>
  <si>
    <t>the fact that he</t>
  </si>
  <si>
    <t>The pope is referring</t>
  </si>
  <si>
    <t>pope is referring to</t>
  </si>
  <si>
    <t>Let us think of</t>
  </si>
  <si>
    <t>that he was a</t>
  </si>
  <si>
    <t>Thinking With the Church</t>
  </si>
  <si>
    <t>we read in the</t>
  </si>
  <si>
    <t>the life of the</t>
  </si>
  <si>
    <t>in the life of</t>
  </si>
  <si>
    <t>role of women in</t>
  </si>
  <si>
    <t>the Letter to the</t>
  </si>
  <si>
    <t>of the church</t>
  </si>
  <si>
    <t>Society of Jesus</t>
  </si>
  <si>
    <t>the Society of</t>
  </si>
  <si>
    <t>of the Society</t>
  </si>
  <si>
    <t>of the Gospel</t>
  </si>
  <si>
    <t>the life of</t>
  </si>
  <si>
    <t>women in the</t>
  </si>
  <si>
    <t>in the church</t>
  </si>
  <si>
    <t>in order to</t>
  </si>
  <si>
    <t>I am a</t>
  </si>
  <si>
    <t>I ask the</t>
  </si>
  <si>
    <t>ask the pope</t>
  </si>
  <si>
    <t>people of God</t>
  </si>
  <si>
    <t>the church is</t>
  </si>
  <si>
    <t>This is the</t>
  </si>
  <si>
    <t>The pope continues</t>
  </si>
  <si>
    <t>of the people</t>
  </si>
  <si>
    <t>so I ask</t>
  </si>
  <si>
    <t>the people of</t>
  </si>
  <si>
    <t>you have to</t>
  </si>
  <si>
    <t>the church has</t>
  </si>
  <si>
    <t>God in All</t>
  </si>
  <si>
    <t>in All Things</t>
  </si>
  <si>
    <t>He tells me</t>
  </si>
  <si>
    <t>is not a</t>
  </si>
  <si>
    <t>And this is</t>
  </si>
  <si>
    <t>I want to</t>
  </si>
  <si>
    <t>the role of</t>
  </si>
  <si>
    <t>when I was</t>
  </si>
  <si>
    <t>it is the</t>
  </si>
  <si>
    <t>the Church I</t>
  </si>
  <si>
    <t>in light of</t>
  </si>
  <si>
    <t>of women in</t>
  </si>
  <si>
    <t>and Find God</t>
  </si>
  <si>
    <t>Pope Francis</t>
  </si>
  <si>
    <t>does not</t>
  </si>
  <si>
    <t>did not</t>
  </si>
  <si>
    <t>pope continues</t>
  </si>
  <si>
    <t>Find God</t>
  </si>
  <si>
    <t>church has</t>
  </si>
  <si>
    <t>not know</t>
  </si>
  <si>
    <t>Lord has</t>
  </si>
  <si>
    <t>universal church</t>
  </si>
  <si>
    <t>Spiritual Exercises</t>
  </si>
  <si>
    <t>ask Pope</t>
  </si>
  <si>
    <t>must not</t>
  </si>
  <si>
    <t>are not</t>
  </si>
  <si>
    <t>has been</t>
  </si>
  <si>
    <t>seek God</t>
  </si>
  <si>
    <t>human beings</t>
  </si>
  <si>
    <t>not</t>
  </si>
  <si>
    <t>Pope</t>
  </si>
  <si>
    <t>Church</t>
  </si>
  <si>
    <t>God</t>
  </si>
  <si>
    <t>must</t>
  </si>
  <si>
    <t>people</t>
  </si>
  <si>
    <t>can</t>
  </si>
  <si>
    <t>Society</t>
  </si>
  <si>
    <t>ask</t>
  </si>
  <si>
    <t>life</t>
  </si>
  <si>
    <t>things</t>
  </si>
  <si>
    <t>had</t>
  </si>
  <si>
    <t>Francis</t>
  </si>
  <si>
    <t>Jesus</t>
  </si>
  <si>
    <t>First</t>
  </si>
  <si>
    <t>way</t>
  </si>
  <si>
    <t>Jesuit</t>
  </si>
  <si>
    <t>think</t>
  </si>
  <si>
    <t>person</t>
  </si>
  <si>
    <t>human</t>
  </si>
  <si>
    <t>great</t>
  </si>
  <si>
    <t>know</t>
  </si>
  <si>
    <t>does</t>
  </si>
  <si>
    <t>important</t>
  </si>
  <si>
    <t>discernment</t>
  </si>
  <si>
    <t>women</t>
  </si>
  <si>
    <t>Ignatius</t>
  </si>
  <si>
    <t>experience</t>
  </si>
  <si>
    <t>father</t>
  </si>
  <si>
    <t>Day</t>
  </si>
  <si>
    <t>Jesuits</t>
  </si>
  <si>
    <t>Gospel</t>
  </si>
  <si>
    <t>thing</t>
  </si>
  <si>
    <t>find</t>
  </si>
  <si>
    <t>been</t>
  </si>
  <si>
    <t>being</t>
  </si>
  <si>
    <t>read</t>
  </si>
  <si>
    <t>see</t>
  </si>
  <si>
    <t>Christ</t>
  </si>
  <si>
    <t>world</t>
  </si>
  <si>
    <t>order</t>
  </si>
  <si>
    <t>Lord</t>
  </si>
  <si>
    <t>love</t>
  </si>
  <si>
    <t>understand</t>
  </si>
  <si>
    <t>faith</t>
  </si>
  <si>
    <t>make</t>
  </si>
  <si>
    <t>would</t>
  </si>
  <si>
    <t>says</t>
  </si>
  <si>
    <t>did</t>
  </si>
  <si>
    <t>live</t>
  </si>
  <si>
    <t>cannot</t>
  </si>
  <si>
    <t>every</t>
  </si>
  <si>
    <t>tell</t>
  </si>
  <si>
    <t>too</t>
  </si>
  <si>
    <t>say</t>
  </si>
  <si>
    <t>want</t>
  </si>
  <si>
    <t>means</t>
  </si>
  <si>
    <t>spiritual</t>
  </si>
  <si>
    <t>therefore</t>
  </si>
  <si>
    <t>man</t>
  </si>
  <si>
    <t>good</t>
  </si>
  <si>
    <t>young</t>
  </si>
  <si>
    <t>should</t>
  </si>
  <si>
    <t>room</t>
  </si>
  <si>
    <t>times</t>
  </si>
  <si>
    <t>question</t>
  </si>
  <si>
    <t>continues</t>
  </si>
  <si>
    <t>community</t>
  </si>
  <si>
    <t>able</t>
  </si>
  <si>
    <t>necessary</t>
  </si>
  <si>
    <t>thinking</t>
  </si>
  <si>
    <t>history</t>
  </si>
  <si>
    <t>Churches</t>
  </si>
  <si>
    <t>religious</t>
  </si>
  <si>
    <t>memory</t>
  </si>
  <si>
    <t>superior</t>
  </si>
  <si>
    <t>made</t>
  </si>
  <si>
    <t>particular</t>
  </si>
  <si>
    <t>said</t>
  </si>
  <si>
    <t>role</t>
  </si>
  <si>
    <t>heart</t>
  </si>
  <si>
    <t>open</t>
  </si>
  <si>
    <t>decisions</t>
  </si>
  <si>
    <t>Seek</t>
  </si>
  <si>
    <t>interview</t>
  </si>
  <si>
    <t>small</t>
  </si>
  <si>
    <t>makes</t>
  </si>
  <si>
    <t>own</t>
  </si>
  <si>
    <t>two</t>
  </si>
  <si>
    <t>take</t>
  </si>
  <si>
    <t>answers</t>
  </si>
  <si>
    <t>kind</t>
  </si>
  <si>
    <t>dialogue</t>
  </si>
  <si>
    <t>point</t>
  </si>
  <si>
    <t>looking</t>
  </si>
  <si>
    <t>need</t>
  </si>
  <si>
    <t>fact</t>
  </si>
  <si>
    <t>lived</t>
  </si>
  <si>
    <t>different</t>
  </si>
  <si>
    <t>government</t>
  </si>
  <si>
    <t>ones</t>
  </si>
  <si>
    <t>Letter</t>
  </si>
  <si>
    <t>frontier</t>
  </si>
  <si>
    <t>course</t>
  </si>
  <si>
    <t>sense</t>
  </si>
  <si>
    <t>bishops</t>
  </si>
  <si>
    <t>woman</t>
  </si>
  <si>
    <t>hope</t>
  </si>
  <si>
    <t>questions</t>
  </si>
  <si>
    <t>Mary</t>
  </si>
  <si>
    <t>tells</t>
  </si>
  <si>
    <t>Rome</t>
  </si>
  <si>
    <t>spirit</t>
  </si>
  <si>
    <t>light</t>
  </si>
  <si>
    <t>thought</t>
  </si>
  <si>
    <t>place</t>
  </si>
  <si>
    <t>attitude</t>
  </si>
  <si>
    <t>example</t>
  </si>
  <si>
    <t>done</t>
  </si>
  <si>
    <t>sanctity</t>
  </si>
  <si>
    <t>wounds</t>
  </si>
  <si>
    <t>issues</t>
  </si>
  <si>
    <t>encounter</t>
  </si>
  <si>
    <t>Semantic Hierarchy</t>
  </si>
  <si>
    <t>Tally</t>
  </si>
  <si>
    <t>MidValue</t>
  </si>
  <si>
    <t>MidPoint</t>
  </si>
  <si>
    <t>Need to find fx for this row &gt;&gt;</t>
  </si>
  <si>
    <t>Relative Tally</t>
  </si>
  <si>
    <t>Total Offerings</t>
  </si>
  <si>
    <t>Charity/Word</t>
  </si>
  <si>
    <t>Semantic Cross Chart</t>
  </si>
  <si>
    <t>Hot Buttons</t>
  </si>
  <si>
    <t>Find God In All Things</t>
  </si>
  <si>
    <t>The Role of Women in the Church</t>
  </si>
  <si>
    <t>Thinking With The Church</t>
  </si>
  <si>
    <t>Government</t>
  </si>
  <si>
    <t>Faith</t>
  </si>
  <si>
    <t>Love</t>
  </si>
  <si>
    <t>Women</t>
  </si>
  <si>
    <t>Father</t>
  </si>
  <si>
    <t>People</t>
  </si>
  <si>
    <t>Hope</t>
  </si>
  <si>
    <t>Thinking</t>
  </si>
  <si>
    <t>Heart</t>
  </si>
  <si>
    <t>Young</t>
  </si>
  <si>
    <t>Man</t>
  </si>
  <si>
    <t>Things</t>
  </si>
  <si>
    <t>Person</t>
  </si>
  <si>
    <t>Woman</t>
  </si>
  <si>
    <t>Kingdom of God</t>
  </si>
  <si>
    <t>Heart &amp; Mind</t>
  </si>
  <si>
    <t>Sheep &amp; Lambs</t>
  </si>
  <si>
    <t>Human</t>
  </si>
  <si>
    <t xml:space="preserve"> The pope is referring</t>
  </si>
  <si>
    <t xml:space="preserve"> The pope continues</t>
  </si>
  <si>
    <t xml:space="preserve"> The pope is</t>
  </si>
  <si>
    <t>the pope says</t>
  </si>
  <si>
    <t>The pope</t>
  </si>
  <si>
    <t>I ask</t>
  </si>
  <si>
    <t>I do not</t>
  </si>
  <si>
    <t>Key Comparisons</t>
  </si>
  <si>
    <t>Church-State-World</t>
  </si>
  <si>
    <t>Fruit of the Spirit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</si>
</sst>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
    <numFmt numFmtId="165" formatCode="&quot;$&quot;#,##0.00"/>
  </numFmts>
  <fonts count="23" x14ac:knownFonts="1">
    <font>
      <sz val="11"/>
      <color theme="1"/>
      <name val="Calibri"/>
      <family val="2"/>
      <scheme val="minor"/>
    </font>
    <font>
      <sz val="11"/>
      <color rgb="FF9C0006"/>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8"/>
      <color theme="1"/>
      <name val="Calibri"/>
      <family val="2"/>
      <scheme val="minor"/>
    </font>
    <font>
      <b/>
      <sz val="9"/>
      <color theme="1"/>
      <name val="Calibri"/>
      <family val="2"/>
      <scheme val="minor"/>
    </font>
    <font>
      <sz val="9"/>
      <color indexed="81"/>
      <name val="Tahoma"/>
      <family val="2"/>
    </font>
    <font>
      <sz val="9"/>
      <color theme="1"/>
      <name val="Calibri"/>
      <family val="2"/>
      <scheme val="minor"/>
    </font>
    <font>
      <b/>
      <sz val="9"/>
      <color rgb="FF000000"/>
      <name val="Arial"/>
      <family val="2"/>
    </font>
    <font>
      <sz val="11"/>
      <color rgb="FF006100"/>
      <name val="Calibri"/>
      <family val="2"/>
      <scheme val="minor"/>
    </font>
    <font>
      <sz val="11"/>
      <color rgb="FF9C6500"/>
      <name val="Calibri"/>
      <family val="2"/>
      <scheme val="minor"/>
    </font>
    <font>
      <sz val="11"/>
      <color rgb="FFFF0000"/>
      <name val="Calibri"/>
      <family val="2"/>
      <scheme val="minor"/>
    </font>
    <font>
      <b/>
      <sz val="11"/>
      <color rgb="FF9C0006"/>
      <name val="Calibri"/>
      <family val="2"/>
      <scheme val="minor"/>
    </font>
    <font>
      <b/>
      <sz val="9"/>
      <color rgb="FF666666"/>
      <name val="Arial"/>
      <family val="2"/>
    </font>
    <font>
      <sz val="9"/>
      <name val="Arial"/>
      <family val="2"/>
    </font>
    <font>
      <b/>
      <sz val="11"/>
      <name val="Calibri"/>
      <family val="2"/>
      <scheme val="minor"/>
    </font>
    <font>
      <sz val="8"/>
      <color theme="1"/>
      <name val="Calibri"/>
      <family val="2"/>
      <scheme val="minor"/>
    </font>
    <font>
      <b/>
      <sz val="14"/>
      <color theme="1"/>
      <name val="Calibri"/>
      <family val="2"/>
      <scheme val="minor"/>
    </font>
    <font>
      <sz val="11"/>
      <color theme="1"/>
      <name val="Calibri"/>
      <family val="2"/>
      <scheme val="minor"/>
    </font>
    <font>
      <b/>
      <sz val="9"/>
      <color indexed="81"/>
      <name val="Tahoma"/>
      <family val="2"/>
    </font>
    <font>
      <b/>
      <sz val="11"/>
      <color rgb="FFFF0000"/>
      <name val="Calibri"/>
      <family val="2"/>
      <scheme val="minor"/>
    </font>
    <font>
      <b/>
      <sz val="14"/>
      <color rgb="FFFF0000"/>
      <name val="Calibri"/>
      <family val="2"/>
      <scheme val="minor"/>
    </font>
  </fonts>
  <fills count="14">
    <fill>
      <patternFill patternType="none"/>
    </fill>
    <fill>
      <patternFill patternType="gray125"/>
    </fill>
    <fill>
      <patternFill patternType="solid">
        <fgColor rgb="FFFFC7CE"/>
      </patternFill>
    </fill>
    <fill>
      <patternFill patternType="solid">
        <fgColor theme="7" tint="0.39997558519241921"/>
        <bgColor indexed="64"/>
      </patternFill>
    </fill>
    <fill>
      <patternFill patternType="solid">
        <fgColor theme="7"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C6EFCE"/>
      </patternFill>
    </fill>
    <fill>
      <patternFill patternType="solid">
        <fgColor rgb="FFFFEB9C"/>
      </patternFill>
    </fill>
    <fill>
      <patternFill patternType="solid">
        <fgColor rgb="FFC00000"/>
        <bgColor indexed="64"/>
      </patternFill>
    </fill>
    <fill>
      <patternFill patternType="solid">
        <fgColor theme="7" tint="-0.499984740745262"/>
        <bgColor indexed="64"/>
      </patternFill>
    </fill>
  </fills>
  <borders count="9">
    <border>
      <left/>
      <right/>
      <top/>
      <bottom/>
      <diagonal/>
    </border>
    <border>
      <left style="medium">
        <color rgb="FFE0E0E0"/>
      </left>
      <right/>
      <top style="medium">
        <color rgb="FFFFFFFF"/>
      </top>
      <bottom style="medium">
        <color rgb="FFE0E0E0"/>
      </bottom>
      <diagonal/>
    </border>
    <border>
      <left style="medium">
        <color rgb="FFCCCCCC"/>
      </left>
      <right/>
      <top style="medium">
        <color rgb="FFCCCCCC"/>
      </top>
      <bottom style="medium">
        <color rgb="FFE0E0E0"/>
      </bottom>
      <diagonal/>
    </border>
    <border>
      <left style="medium">
        <color rgb="FFE0E0E0"/>
      </left>
      <right/>
      <top style="medium">
        <color rgb="FFCCCCCC"/>
      </top>
      <bottom style="medium">
        <color rgb="FFE0E0E0"/>
      </bottom>
      <diagonal/>
    </border>
    <border>
      <left style="medium">
        <color rgb="FFCCCCCC"/>
      </left>
      <right/>
      <top style="medium">
        <color rgb="FFFFFFFF"/>
      </top>
      <bottom style="medium">
        <color rgb="FFE0E0E0"/>
      </bottom>
      <diagonal/>
    </border>
    <border>
      <left style="medium">
        <color rgb="FFCCCCCC"/>
      </left>
      <right/>
      <top style="medium">
        <color rgb="FFFFFFFF"/>
      </top>
      <bottom style="medium">
        <color rgb="FFCCCCCC"/>
      </bottom>
      <diagonal/>
    </border>
    <border>
      <left style="medium">
        <color rgb="FFE0E0E0"/>
      </left>
      <right/>
      <top style="medium">
        <color rgb="FFFFFFFF"/>
      </top>
      <bottom style="medium">
        <color rgb="FFCCCCCC"/>
      </bottom>
      <diagonal/>
    </border>
    <border>
      <left style="medium">
        <color rgb="FFCCCCCC"/>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10" fillId="10" borderId="0" applyNumberFormat="0" applyBorder="0" applyAlignment="0" applyProtection="0"/>
    <xf numFmtId="0" fontId="11" fillId="11" borderId="0" applyNumberFormat="0" applyBorder="0" applyAlignment="0" applyProtection="0"/>
    <xf numFmtId="9" fontId="19" fillId="0" borderId="0" applyFont="0" applyFill="0" applyBorder="0" applyAlignment="0" applyProtection="0"/>
  </cellStyleXfs>
  <cellXfs count="68">
    <xf numFmtId="0" fontId="0" fillId="0" borderId="0" xfId="0"/>
    <xf numFmtId="0" fontId="3" fillId="3" borderId="0" xfId="0" applyFont="1" applyFill="1"/>
    <xf numFmtId="0" fontId="0" fillId="3" borderId="0" xfId="0" applyFill="1"/>
    <xf numFmtId="0" fontId="4" fillId="3" borderId="0" xfId="0" applyFont="1" applyFill="1"/>
    <xf numFmtId="0" fontId="2" fillId="3" borderId="0" xfId="0" applyFont="1" applyFill="1"/>
    <xf numFmtId="3" fontId="2" fillId="3" borderId="0" xfId="0" applyNumberFormat="1" applyFont="1" applyFill="1" applyAlignment="1">
      <alignment horizontal="center"/>
    </xf>
    <xf numFmtId="0" fontId="2" fillId="4" borderId="0" xfId="0" applyFont="1" applyFill="1" applyAlignment="1">
      <alignment horizontal="center"/>
    </xf>
    <xf numFmtId="0" fontId="5" fillId="4" borderId="0" xfId="0" applyFont="1" applyFill="1" applyAlignment="1">
      <alignment horizontal="center" wrapText="1"/>
    </xf>
    <xf numFmtId="0" fontId="0" fillId="4" borderId="0" xfId="0" applyFill="1"/>
    <xf numFmtId="0" fontId="6" fillId="4" borderId="0" xfId="0" applyFont="1" applyFill="1" applyAlignment="1">
      <alignment horizontal="center" wrapText="1"/>
    </xf>
    <xf numFmtId="0" fontId="2" fillId="4" borderId="0" xfId="0" applyFont="1" applyFill="1"/>
    <xf numFmtId="0" fontId="0" fillId="5" borderId="0" xfId="0" applyFill="1" applyAlignment="1">
      <alignment horizontal="center"/>
    </xf>
    <xf numFmtId="0" fontId="0" fillId="0" borderId="0" xfId="0" applyAlignment="1">
      <alignment horizontal="center"/>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2" fillId="0" borderId="0" xfId="0" applyFont="1"/>
    <xf numFmtId="1" fontId="0" fillId="0" borderId="0" xfId="0" applyNumberFormat="1"/>
    <xf numFmtId="164" fontId="1" fillId="2" borderId="0" xfId="1" applyNumberFormat="1" applyAlignment="1">
      <alignment horizontal="center"/>
    </xf>
    <xf numFmtId="6" fontId="9" fillId="3" borderId="0" xfId="0" applyNumberFormat="1" applyFont="1" applyFill="1" applyAlignment="1">
      <alignment horizontal="center"/>
    </xf>
    <xf numFmtId="2" fontId="1" fillId="2" borderId="0" xfId="1" applyNumberFormat="1" applyAlignment="1">
      <alignment horizontal="center"/>
    </xf>
    <xf numFmtId="164" fontId="13" fillId="2" borderId="0" xfId="1" applyNumberFormat="1" applyFont="1" applyAlignment="1">
      <alignment horizontal="center"/>
    </xf>
    <xf numFmtId="3" fontId="13" fillId="2" borderId="0" xfId="1" applyNumberFormat="1" applyFont="1" applyAlignment="1">
      <alignment horizontal="center"/>
    </xf>
    <xf numFmtId="9" fontId="0" fillId="6" borderId="0" xfId="0" applyNumberFormat="1" applyFill="1" applyAlignment="1">
      <alignment horizontal="center"/>
    </xf>
    <xf numFmtId="164" fontId="12" fillId="0" borderId="0" xfId="0" applyNumberFormat="1" applyFont="1" applyFill="1" applyAlignment="1">
      <alignment horizontal="center"/>
    </xf>
    <xf numFmtId="164" fontId="12" fillId="0" borderId="0" xfId="0" applyNumberFormat="1" applyFont="1" applyAlignment="1">
      <alignment horizontal="center"/>
    </xf>
    <xf numFmtId="0" fontId="14"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9" fontId="10" fillId="10" borderId="0" xfId="2" applyNumberFormat="1" applyAlignment="1">
      <alignment horizontal="center"/>
    </xf>
    <xf numFmtId="0" fontId="16" fillId="12" borderId="0" xfId="1" applyFont="1" applyFill="1" applyAlignment="1">
      <alignment horizontal="center"/>
    </xf>
    <xf numFmtId="0" fontId="16" fillId="4" borderId="0" xfId="3" applyFont="1" applyFill="1" applyAlignment="1">
      <alignment horizontal="center"/>
    </xf>
    <xf numFmtId="0" fontId="16" fillId="13" borderId="0" xfId="3" applyFont="1" applyFill="1" applyAlignment="1">
      <alignment horizontal="center"/>
    </xf>
    <xf numFmtId="0" fontId="16" fillId="9" borderId="0" xfId="2" applyFont="1" applyFill="1" applyAlignment="1">
      <alignment horizontal="center"/>
    </xf>
    <xf numFmtId="0" fontId="2" fillId="0" borderId="0" xfId="0" applyFont="1" applyAlignment="1">
      <alignment horizontal="center"/>
    </xf>
    <xf numFmtId="9" fontId="13" fillId="2" borderId="0" xfId="1" applyNumberFormat="1" applyFont="1" applyAlignment="1">
      <alignment horizontal="center"/>
    </xf>
    <xf numFmtId="0" fontId="2" fillId="3" borderId="0" xfId="0" applyFont="1" applyFill="1" applyAlignment="1">
      <alignment horizontal="center"/>
    </xf>
    <xf numFmtId="6" fontId="6" fillId="3" borderId="0" xfId="0" applyNumberFormat="1" applyFont="1" applyFill="1" applyAlignment="1">
      <alignment horizontal="center"/>
    </xf>
    <xf numFmtId="0" fontId="17" fillId="5" borderId="0" xfId="0" applyFont="1" applyFill="1" applyAlignment="1">
      <alignment horizontal="center"/>
    </xf>
    <xf numFmtId="0" fontId="17" fillId="6" borderId="0" xfId="0" applyFont="1" applyFill="1" applyAlignment="1">
      <alignment horizontal="center"/>
    </xf>
    <xf numFmtId="0" fontId="17" fillId="7" borderId="0" xfId="0" applyFont="1" applyFill="1" applyAlignment="1">
      <alignment horizontal="center"/>
    </xf>
    <xf numFmtId="3" fontId="18" fillId="3" borderId="0" xfId="0" applyNumberFormat="1" applyFont="1" applyFill="1" applyAlignment="1">
      <alignment horizontal="center"/>
    </xf>
    <xf numFmtId="0" fontId="12" fillId="0" borderId="0" xfId="0" applyFont="1" applyAlignment="1">
      <alignment horizontal="center"/>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0" fillId="0" borderId="0" xfId="0" applyFill="1" applyAlignment="1">
      <alignment horizontal="center"/>
    </xf>
    <xf numFmtId="2" fontId="1" fillId="0" borderId="0" xfId="1" applyNumberFormat="1" applyFill="1" applyAlignment="1">
      <alignment horizontal="center"/>
    </xf>
    <xf numFmtId="164" fontId="1" fillId="0" borderId="0" xfId="1" applyNumberFormat="1" applyFill="1" applyAlignment="1">
      <alignment horizontal="center"/>
    </xf>
    <xf numFmtId="0" fontId="17" fillId="0" borderId="0" xfId="0" applyFont="1" applyFill="1" applyAlignment="1">
      <alignment horizontal="center"/>
    </xf>
    <xf numFmtId="0" fontId="8" fillId="0" borderId="0" xfId="0" applyFont="1" applyFill="1" applyAlignment="1">
      <alignment horizontal="center"/>
    </xf>
    <xf numFmtId="165" fontId="12" fillId="0" borderId="0" xfId="0" applyNumberFormat="1" applyFont="1" applyFill="1" applyAlignment="1">
      <alignment horizontal="center"/>
    </xf>
    <xf numFmtId="0" fontId="17" fillId="8" borderId="0" xfId="0" applyFont="1" applyFill="1" applyAlignment="1">
      <alignment horizontal="center"/>
    </xf>
    <xf numFmtId="0" fontId="1" fillId="2" borderId="0" xfId="1" applyAlignment="1">
      <alignment horizontal="center"/>
    </xf>
    <xf numFmtId="9" fontId="1" fillId="2" borderId="0" xfId="1" applyNumberFormat="1" applyAlignment="1">
      <alignment horizontal="center"/>
    </xf>
    <xf numFmtId="164" fontId="12" fillId="0" borderId="0" xfId="1" applyNumberFormat="1" applyFont="1" applyFill="1" applyAlignment="1">
      <alignment horizontal="right"/>
    </xf>
    <xf numFmtId="0" fontId="2" fillId="0" borderId="0" xfId="0" applyFont="1" applyFill="1" applyAlignment="1">
      <alignment horizontal="right"/>
    </xf>
    <xf numFmtId="9" fontId="1" fillId="2" borderId="0" xfId="4" applyFont="1" applyFill="1" applyAlignment="1">
      <alignment horizontal="center"/>
    </xf>
    <xf numFmtId="0" fontId="2" fillId="3" borderId="0" xfId="0" applyFont="1" applyFill="1" applyAlignment="1">
      <alignment horizontal="right"/>
    </xf>
    <xf numFmtId="0" fontId="0" fillId="0" borderId="0" xfId="0" applyAlignment="1">
      <alignment horizontal="right"/>
    </xf>
    <xf numFmtId="0" fontId="2" fillId="6" borderId="0" xfId="0" applyFont="1" applyFill="1" applyAlignment="1">
      <alignment horizontal="center"/>
    </xf>
    <xf numFmtId="0" fontId="0" fillId="6" borderId="0" xfId="0" applyFill="1"/>
    <xf numFmtId="1" fontId="1" fillId="2" borderId="0" xfId="1" applyNumberFormat="1" applyAlignment="1">
      <alignment horizontal="center"/>
    </xf>
    <xf numFmtId="0" fontId="22" fillId="4" borderId="0" xfId="0" applyFont="1" applyFill="1" applyAlignment="1">
      <alignment horizontal="center"/>
    </xf>
    <xf numFmtId="0" fontId="21" fillId="0" borderId="0" xfId="0" applyFont="1" applyAlignment="1">
      <alignment horizontal="center"/>
    </xf>
  </cellXfs>
  <cellStyles count="5">
    <cellStyle name="Bad" xfId="1" builtinId="27"/>
    <cellStyle name="Good" xfId="2" builtinId="26"/>
    <cellStyle name="Neutral" xfId="3" builtinId="2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Value Emphasis of Words Or Phrases</a:t>
            </a:r>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lineMarker"/>
        <c:varyColors val="0"/>
        <c:ser>
          <c:idx val="1"/>
          <c:order val="0"/>
          <c:spPr>
            <a:ln w="25400" cap="rnd">
              <a:noFill/>
            </a:ln>
            <a:effectLst>
              <a:glow rad="139700">
                <a:schemeClr val="accent2">
                  <a:satMod val="175000"/>
                  <a:alpha val="14000"/>
                </a:schemeClr>
              </a:glow>
            </a:effectLst>
          </c:spPr>
          <c:marker>
            <c:symbol val="circle"/>
            <c:size val="3"/>
            <c:spPr>
              <a:solidFill>
                <a:schemeClr val="accent2">
                  <a:lumMod val="60000"/>
                  <a:lumOff val="40000"/>
                </a:schemeClr>
              </a:solidFill>
              <a:ln>
                <a:noFill/>
              </a:ln>
              <a:effectLst>
                <a:glow rad="63500">
                  <a:schemeClr val="accent2">
                    <a:satMod val="175000"/>
                    <a:alpha val="25000"/>
                  </a:schemeClr>
                </a:glow>
              </a:effectLst>
            </c:spPr>
          </c:marker>
          <c:trendline>
            <c:spPr>
              <a:ln w="25400" cap="rnd">
                <a:solidFill>
                  <a:schemeClr val="accent2">
                    <a:alpha val="50000"/>
                  </a:schemeClr>
                </a:solidFill>
              </a:ln>
              <a:effectLst/>
            </c:spPr>
            <c:trendlineType val="linear"/>
            <c:dispRSqr val="1"/>
            <c:dispEq val="1"/>
            <c:trendlineLbl>
              <c:layout>
                <c:manualLayout>
                  <c:x val="-5.5266404199475067E-2"/>
                  <c:y val="-0.39310294546515018"/>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trendlineLbl>
          </c:trendline>
          <c:xVal>
            <c:numRef>
              <c:f>Sheet1!$G$234:$J$234</c:f>
              <c:numCache>
                <c:formatCode>"$"#,##0</c:formatCode>
                <c:ptCount val="4"/>
                <c:pt idx="0">
                  <c:v>913496832.87315261</c:v>
                </c:pt>
                <c:pt idx="1">
                  <c:v>343608833.39288616</c:v>
                </c:pt>
                <c:pt idx="2">
                  <c:v>175994735.6179958</c:v>
                </c:pt>
                <c:pt idx="3">
                  <c:v>75426276.953061551</c:v>
                </c:pt>
              </c:numCache>
            </c:numRef>
          </c:xVal>
          <c:yVal>
            <c:numRef>
              <c:f>Sheet1!$G$238:$J$238</c:f>
              <c:numCache>
                <c:formatCode>General</c:formatCode>
                <c:ptCount val="4"/>
                <c:pt idx="0">
                  <c:v>14</c:v>
                </c:pt>
                <c:pt idx="1">
                  <c:v>63</c:v>
                </c:pt>
                <c:pt idx="2">
                  <c:v>70</c:v>
                </c:pt>
                <c:pt idx="3">
                  <c:v>80</c:v>
                </c:pt>
              </c:numCache>
            </c:numRef>
          </c:yVal>
          <c:smooth val="0"/>
        </c:ser>
        <c:dLbls>
          <c:showLegendKey val="0"/>
          <c:showVal val="0"/>
          <c:showCatName val="0"/>
          <c:showSerName val="0"/>
          <c:showPercent val="0"/>
          <c:showBubbleSize val="0"/>
        </c:dLbls>
        <c:axId val="-2093470496"/>
        <c:axId val="-2093466688"/>
      </c:scatterChart>
      <c:valAx>
        <c:axId val="-2093470496"/>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Word or Phrase Value</a:t>
                </a:r>
              </a:p>
            </c:rich>
          </c:tx>
          <c:layout/>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093466688"/>
        <c:crosses val="autoZero"/>
        <c:crossBetween val="midCat"/>
      </c:valAx>
      <c:valAx>
        <c:axId val="-2093466688"/>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 Word or Phrase Tally</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093470496"/>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Relative Value of Words &amp; Phrases</a:t>
            </a:r>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lineMarker"/>
        <c:varyColors val="0"/>
        <c:ser>
          <c:idx val="1"/>
          <c:order val="0"/>
          <c:spPr>
            <a:ln w="25400" cap="rnd">
              <a:noFill/>
            </a:ln>
            <a:effectLst>
              <a:glow rad="139700">
                <a:schemeClr val="accent2">
                  <a:satMod val="175000"/>
                  <a:alpha val="14000"/>
                </a:schemeClr>
              </a:glow>
            </a:effectLst>
          </c:spPr>
          <c:marker>
            <c:symbol val="circle"/>
            <c:size val="3"/>
            <c:spPr>
              <a:solidFill>
                <a:schemeClr val="accent2">
                  <a:lumMod val="60000"/>
                  <a:lumOff val="40000"/>
                </a:schemeClr>
              </a:solidFill>
              <a:ln>
                <a:noFill/>
              </a:ln>
              <a:effectLst>
                <a:glow rad="63500">
                  <a:schemeClr val="accent2">
                    <a:satMod val="175000"/>
                    <a:alpha val="25000"/>
                  </a:schemeClr>
                </a:glow>
              </a:effectLst>
            </c:spPr>
          </c:marker>
          <c:trendline>
            <c:spPr>
              <a:ln w="25400" cap="rnd">
                <a:solidFill>
                  <a:schemeClr val="accent2">
                    <a:alpha val="50000"/>
                  </a:schemeClr>
                </a:solidFill>
              </a:ln>
              <a:effectLst/>
            </c:spPr>
            <c:trendlineType val="linear"/>
            <c:dispRSqr val="0"/>
            <c:dispEq val="0"/>
          </c:trendline>
          <c:trendline>
            <c:spPr>
              <a:ln w="25400" cap="rnd">
                <a:solidFill>
                  <a:schemeClr val="accent2">
                    <a:alpha val="50000"/>
                  </a:schemeClr>
                </a:solidFill>
              </a:ln>
              <a:effectLst/>
            </c:spPr>
            <c:trendlineType val="linear"/>
            <c:dispRSqr val="1"/>
            <c:dispEq val="1"/>
            <c:trendlineLbl>
              <c:layout>
                <c:manualLayout>
                  <c:x val="-9.6631671041119867E-3"/>
                  <c:y val="-0.3616101633129192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trendlineLbl>
          </c:trendline>
          <c:xVal>
            <c:numRef>
              <c:f>Sheet1!$G$237:$J$237</c:f>
              <c:numCache>
                <c:formatCode>0%</c:formatCode>
                <c:ptCount val="4"/>
                <c:pt idx="0">
                  <c:v>0.65</c:v>
                </c:pt>
                <c:pt idx="1">
                  <c:v>0.22499995</c:v>
                </c:pt>
                <c:pt idx="2">
                  <c:v>9.9999950000000004E-2</c:v>
                </c:pt>
                <c:pt idx="3">
                  <c:v>2.499995E-2</c:v>
                </c:pt>
              </c:numCache>
            </c:numRef>
          </c:xVal>
          <c:yVal>
            <c:numRef>
              <c:f>Sheet1!$G$239:$J$239</c:f>
              <c:numCache>
                <c:formatCode>0%</c:formatCode>
                <c:ptCount val="4"/>
                <c:pt idx="0">
                  <c:v>6.1674008810572688E-2</c:v>
                </c:pt>
                <c:pt idx="1">
                  <c:v>0.27753303964757708</c:v>
                </c:pt>
                <c:pt idx="2">
                  <c:v>0.30837004405286345</c:v>
                </c:pt>
                <c:pt idx="3">
                  <c:v>0.3524229074889868</c:v>
                </c:pt>
              </c:numCache>
            </c:numRef>
          </c:yVal>
          <c:smooth val="0"/>
        </c:ser>
        <c:dLbls>
          <c:showLegendKey val="0"/>
          <c:showVal val="0"/>
          <c:showCatName val="0"/>
          <c:showSerName val="0"/>
          <c:showPercent val="0"/>
          <c:showBubbleSize val="0"/>
        </c:dLbls>
        <c:axId val="-2093460160"/>
        <c:axId val="-2093469408"/>
      </c:scatterChart>
      <c:valAx>
        <c:axId val="-2093460160"/>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Relative Value</a:t>
                </a:r>
              </a:p>
            </c:rich>
          </c:tx>
          <c:layout/>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093469408"/>
        <c:crosses val="autoZero"/>
        <c:crossBetween val="midCat"/>
      </c:valAx>
      <c:valAx>
        <c:axId val="-2093469408"/>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Relative Frequency</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093460160"/>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Distribution of Repeated Words &amp; Phrases</a:t>
            </a:r>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trendline>
            <c:spPr>
              <a:ln w="25400" cap="rnd">
                <a:solidFill>
                  <a:schemeClr val="accent1">
                    <a:alpha val="50000"/>
                  </a:schemeClr>
                </a:solidFill>
              </a:ln>
              <a:effectLst/>
            </c:spPr>
            <c:trendlineType val="power"/>
            <c:dispRSqr val="1"/>
            <c:dispEq val="1"/>
            <c:trendlineLbl>
              <c:layout>
                <c:manualLayout>
                  <c:x val="2.5601268591426071E-2"/>
                  <c:y val="-0.1797765383493729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trendlineLbl>
          </c:trendline>
          <c:yVal>
            <c:numRef>
              <c:f>Sheet2!$B$3:$B$304</c:f>
              <c:numCache>
                <c:formatCode>General</c:formatCode>
                <c:ptCount val="302"/>
                <c:pt idx="0">
                  <c:v>111</c:v>
                </c:pt>
                <c:pt idx="1">
                  <c:v>110</c:v>
                </c:pt>
                <c:pt idx="2">
                  <c:v>109</c:v>
                </c:pt>
                <c:pt idx="3">
                  <c:v>81</c:v>
                </c:pt>
                <c:pt idx="4">
                  <c:v>80</c:v>
                </c:pt>
                <c:pt idx="5">
                  <c:v>78</c:v>
                </c:pt>
                <c:pt idx="6">
                  <c:v>76</c:v>
                </c:pt>
                <c:pt idx="7">
                  <c:v>73</c:v>
                </c:pt>
                <c:pt idx="8">
                  <c:v>69</c:v>
                </c:pt>
                <c:pt idx="9">
                  <c:v>62</c:v>
                </c:pt>
                <c:pt idx="10">
                  <c:v>60</c:v>
                </c:pt>
                <c:pt idx="11">
                  <c:v>60</c:v>
                </c:pt>
                <c:pt idx="12">
                  <c:v>56</c:v>
                </c:pt>
                <c:pt idx="13">
                  <c:v>54</c:v>
                </c:pt>
                <c:pt idx="14">
                  <c:v>50</c:v>
                </c:pt>
                <c:pt idx="15">
                  <c:v>50</c:v>
                </c:pt>
                <c:pt idx="16">
                  <c:v>44</c:v>
                </c:pt>
                <c:pt idx="17">
                  <c:v>43</c:v>
                </c:pt>
                <c:pt idx="18">
                  <c:v>43</c:v>
                </c:pt>
                <c:pt idx="19">
                  <c:v>42</c:v>
                </c:pt>
                <c:pt idx="20">
                  <c:v>40</c:v>
                </c:pt>
                <c:pt idx="21">
                  <c:v>39</c:v>
                </c:pt>
                <c:pt idx="22">
                  <c:v>37</c:v>
                </c:pt>
                <c:pt idx="23">
                  <c:v>35</c:v>
                </c:pt>
                <c:pt idx="24">
                  <c:v>34</c:v>
                </c:pt>
                <c:pt idx="25">
                  <c:v>33</c:v>
                </c:pt>
                <c:pt idx="26">
                  <c:v>31</c:v>
                </c:pt>
                <c:pt idx="27">
                  <c:v>30</c:v>
                </c:pt>
                <c:pt idx="28">
                  <c:v>30</c:v>
                </c:pt>
                <c:pt idx="29">
                  <c:v>29</c:v>
                </c:pt>
                <c:pt idx="30">
                  <c:v>28</c:v>
                </c:pt>
                <c:pt idx="31">
                  <c:v>25</c:v>
                </c:pt>
                <c:pt idx="32">
                  <c:v>24</c:v>
                </c:pt>
                <c:pt idx="33">
                  <c:v>23</c:v>
                </c:pt>
                <c:pt idx="34">
                  <c:v>22</c:v>
                </c:pt>
                <c:pt idx="35">
                  <c:v>22</c:v>
                </c:pt>
                <c:pt idx="36">
                  <c:v>22</c:v>
                </c:pt>
                <c:pt idx="37">
                  <c:v>22</c:v>
                </c:pt>
                <c:pt idx="38">
                  <c:v>22</c:v>
                </c:pt>
                <c:pt idx="39">
                  <c:v>21</c:v>
                </c:pt>
                <c:pt idx="40">
                  <c:v>21</c:v>
                </c:pt>
                <c:pt idx="41">
                  <c:v>20</c:v>
                </c:pt>
                <c:pt idx="42">
                  <c:v>20</c:v>
                </c:pt>
                <c:pt idx="43">
                  <c:v>19</c:v>
                </c:pt>
                <c:pt idx="44">
                  <c:v>19</c:v>
                </c:pt>
                <c:pt idx="45">
                  <c:v>19</c:v>
                </c:pt>
                <c:pt idx="46">
                  <c:v>19</c:v>
                </c:pt>
                <c:pt idx="47">
                  <c:v>18</c:v>
                </c:pt>
                <c:pt idx="48">
                  <c:v>18</c:v>
                </c:pt>
                <c:pt idx="49">
                  <c:v>18</c:v>
                </c:pt>
                <c:pt idx="50">
                  <c:v>17</c:v>
                </c:pt>
                <c:pt idx="51">
                  <c:v>17</c:v>
                </c:pt>
                <c:pt idx="52">
                  <c:v>17</c:v>
                </c:pt>
                <c:pt idx="53">
                  <c:v>17</c:v>
                </c:pt>
                <c:pt idx="54">
                  <c:v>17</c:v>
                </c:pt>
                <c:pt idx="55">
                  <c:v>16</c:v>
                </c:pt>
                <c:pt idx="56">
                  <c:v>15</c:v>
                </c:pt>
                <c:pt idx="57">
                  <c:v>15</c:v>
                </c:pt>
                <c:pt idx="58">
                  <c:v>15</c:v>
                </c:pt>
                <c:pt idx="59">
                  <c:v>15</c:v>
                </c:pt>
                <c:pt idx="60">
                  <c:v>15</c:v>
                </c:pt>
                <c:pt idx="61">
                  <c:v>15</c:v>
                </c:pt>
                <c:pt idx="62">
                  <c:v>15</c:v>
                </c:pt>
                <c:pt idx="63">
                  <c:v>15</c:v>
                </c:pt>
                <c:pt idx="64">
                  <c:v>15</c:v>
                </c:pt>
                <c:pt idx="65">
                  <c:v>15</c:v>
                </c:pt>
                <c:pt idx="66">
                  <c:v>14</c:v>
                </c:pt>
                <c:pt idx="67">
                  <c:v>14</c:v>
                </c:pt>
                <c:pt idx="68">
                  <c:v>14</c:v>
                </c:pt>
                <c:pt idx="69">
                  <c:v>14</c:v>
                </c:pt>
                <c:pt idx="70">
                  <c:v>14</c:v>
                </c:pt>
                <c:pt idx="71">
                  <c:v>14</c:v>
                </c:pt>
                <c:pt idx="72">
                  <c:v>14</c:v>
                </c:pt>
                <c:pt idx="73">
                  <c:v>14</c:v>
                </c:pt>
                <c:pt idx="74">
                  <c:v>14</c:v>
                </c:pt>
                <c:pt idx="75">
                  <c:v>14</c:v>
                </c:pt>
                <c:pt idx="76">
                  <c:v>13</c:v>
                </c:pt>
                <c:pt idx="77">
                  <c:v>13</c:v>
                </c:pt>
                <c:pt idx="78">
                  <c:v>13</c:v>
                </c:pt>
                <c:pt idx="79">
                  <c:v>13</c:v>
                </c:pt>
                <c:pt idx="80">
                  <c:v>13</c:v>
                </c:pt>
                <c:pt idx="81">
                  <c:v>13</c:v>
                </c:pt>
                <c:pt idx="82">
                  <c:v>13</c:v>
                </c:pt>
                <c:pt idx="83">
                  <c:v>13</c:v>
                </c:pt>
                <c:pt idx="84">
                  <c:v>13</c:v>
                </c:pt>
                <c:pt idx="85">
                  <c:v>13</c:v>
                </c:pt>
                <c:pt idx="86">
                  <c:v>12</c:v>
                </c:pt>
                <c:pt idx="87">
                  <c:v>12</c:v>
                </c:pt>
                <c:pt idx="88">
                  <c:v>12</c:v>
                </c:pt>
                <c:pt idx="89">
                  <c:v>12</c:v>
                </c:pt>
                <c:pt idx="90">
                  <c:v>12</c:v>
                </c:pt>
                <c:pt idx="91">
                  <c:v>12</c:v>
                </c:pt>
                <c:pt idx="92">
                  <c:v>12</c:v>
                </c:pt>
                <c:pt idx="93">
                  <c:v>12</c:v>
                </c:pt>
                <c:pt idx="94">
                  <c:v>12</c:v>
                </c:pt>
                <c:pt idx="95">
                  <c:v>12</c:v>
                </c:pt>
                <c:pt idx="96">
                  <c:v>12</c:v>
                </c:pt>
                <c:pt idx="97">
                  <c:v>12</c:v>
                </c:pt>
                <c:pt idx="98">
                  <c:v>12</c:v>
                </c:pt>
                <c:pt idx="99">
                  <c:v>12</c:v>
                </c:pt>
                <c:pt idx="100">
                  <c:v>12</c:v>
                </c:pt>
                <c:pt idx="101">
                  <c:v>12</c:v>
                </c:pt>
                <c:pt idx="102">
                  <c:v>12</c:v>
                </c:pt>
                <c:pt idx="103">
                  <c:v>12</c:v>
                </c:pt>
                <c:pt idx="104">
                  <c:v>12</c:v>
                </c:pt>
                <c:pt idx="105">
                  <c:v>12</c:v>
                </c:pt>
                <c:pt idx="106">
                  <c:v>12</c:v>
                </c:pt>
                <c:pt idx="107">
                  <c:v>12</c:v>
                </c:pt>
                <c:pt idx="108">
                  <c:v>12</c:v>
                </c:pt>
                <c:pt idx="109">
                  <c:v>12</c:v>
                </c:pt>
                <c:pt idx="110">
                  <c:v>12</c:v>
                </c:pt>
                <c:pt idx="111">
                  <c:v>12</c:v>
                </c:pt>
                <c:pt idx="112">
                  <c:v>12</c:v>
                </c:pt>
                <c:pt idx="113">
                  <c:v>12</c:v>
                </c:pt>
                <c:pt idx="114">
                  <c:v>12</c:v>
                </c:pt>
                <c:pt idx="115">
                  <c:v>12</c:v>
                </c:pt>
                <c:pt idx="116">
                  <c:v>12</c:v>
                </c:pt>
                <c:pt idx="117">
                  <c:v>12</c:v>
                </c:pt>
                <c:pt idx="118">
                  <c:v>12</c:v>
                </c:pt>
                <c:pt idx="119">
                  <c:v>12</c:v>
                </c:pt>
                <c:pt idx="120">
                  <c:v>12</c:v>
                </c:pt>
                <c:pt idx="121">
                  <c:v>12</c:v>
                </c:pt>
                <c:pt idx="122">
                  <c:v>12</c:v>
                </c:pt>
                <c:pt idx="123">
                  <c:v>12</c:v>
                </c:pt>
                <c:pt idx="124">
                  <c:v>11</c:v>
                </c:pt>
                <c:pt idx="125">
                  <c:v>11</c:v>
                </c:pt>
                <c:pt idx="126">
                  <c:v>11</c:v>
                </c:pt>
                <c:pt idx="127">
                  <c:v>11</c:v>
                </c:pt>
                <c:pt idx="128">
                  <c:v>11</c:v>
                </c:pt>
                <c:pt idx="129">
                  <c:v>11</c:v>
                </c:pt>
                <c:pt idx="130">
                  <c:v>11</c:v>
                </c:pt>
                <c:pt idx="131">
                  <c:v>11</c:v>
                </c:pt>
                <c:pt idx="132">
                  <c:v>11</c:v>
                </c:pt>
                <c:pt idx="133">
                  <c:v>11</c:v>
                </c:pt>
                <c:pt idx="134">
                  <c:v>11</c:v>
                </c:pt>
                <c:pt idx="135">
                  <c:v>11</c:v>
                </c:pt>
                <c:pt idx="136">
                  <c:v>11</c:v>
                </c:pt>
                <c:pt idx="137">
                  <c:v>10</c:v>
                </c:pt>
                <c:pt idx="138">
                  <c:v>10</c:v>
                </c:pt>
                <c:pt idx="139">
                  <c:v>10</c:v>
                </c:pt>
                <c:pt idx="140">
                  <c:v>10</c:v>
                </c:pt>
                <c:pt idx="141">
                  <c:v>10</c:v>
                </c:pt>
                <c:pt idx="142">
                  <c:v>10</c:v>
                </c:pt>
                <c:pt idx="143">
                  <c:v>10</c:v>
                </c:pt>
                <c:pt idx="144">
                  <c:v>10</c:v>
                </c:pt>
                <c:pt idx="145">
                  <c:v>10</c:v>
                </c:pt>
                <c:pt idx="146">
                  <c:v>10</c:v>
                </c:pt>
                <c:pt idx="147">
                  <c:v>10</c:v>
                </c:pt>
                <c:pt idx="148">
                  <c:v>10</c:v>
                </c:pt>
                <c:pt idx="149">
                  <c:v>10</c:v>
                </c:pt>
                <c:pt idx="150">
                  <c:v>10</c:v>
                </c:pt>
                <c:pt idx="151">
                  <c:v>9</c:v>
                </c:pt>
                <c:pt idx="152">
                  <c:v>9</c:v>
                </c:pt>
                <c:pt idx="153">
                  <c:v>9</c:v>
                </c:pt>
                <c:pt idx="154">
                  <c:v>9</c:v>
                </c:pt>
                <c:pt idx="155">
                  <c:v>9</c:v>
                </c:pt>
                <c:pt idx="156">
                  <c:v>9</c:v>
                </c:pt>
                <c:pt idx="157">
                  <c:v>9</c:v>
                </c:pt>
                <c:pt idx="158">
                  <c:v>9</c:v>
                </c:pt>
                <c:pt idx="159">
                  <c:v>9</c:v>
                </c:pt>
                <c:pt idx="160">
                  <c:v>9</c:v>
                </c:pt>
                <c:pt idx="161">
                  <c:v>9</c:v>
                </c:pt>
                <c:pt idx="162">
                  <c:v>9</c:v>
                </c:pt>
                <c:pt idx="163">
                  <c:v>8</c:v>
                </c:pt>
                <c:pt idx="164">
                  <c:v>8</c:v>
                </c:pt>
                <c:pt idx="165">
                  <c:v>8</c:v>
                </c:pt>
                <c:pt idx="166">
                  <c:v>8</c:v>
                </c:pt>
                <c:pt idx="167">
                  <c:v>8</c:v>
                </c:pt>
                <c:pt idx="168">
                  <c:v>8</c:v>
                </c:pt>
                <c:pt idx="169">
                  <c:v>8</c:v>
                </c:pt>
                <c:pt idx="170">
                  <c:v>8</c:v>
                </c:pt>
                <c:pt idx="171">
                  <c:v>8</c:v>
                </c:pt>
                <c:pt idx="172">
                  <c:v>8</c:v>
                </c:pt>
                <c:pt idx="173">
                  <c:v>8</c:v>
                </c:pt>
                <c:pt idx="174">
                  <c:v>8</c:v>
                </c:pt>
                <c:pt idx="175">
                  <c:v>8</c:v>
                </c:pt>
                <c:pt idx="176">
                  <c:v>8</c:v>
                </c:pt>
                <c:pt idx="177">
                  <c:v>8</c:v>
                </c:pt>
                <c:pt idx="178">
                  <c:v>8</c:v>
                </c:pt>
                <c:pt idx="179">
                  <c:v>8</c:v>
                </c:pt>
                <c:pt idx="180">
                  <c:v>8</c:v>
                </c:pt>
                <c:pt idx="181">
                  <c:v>8</c:v>
                </c:pt>
                <c:pt idx="182">
                  <c:v>8</c:v>
                </c:pt>
                <c:pt idx="183">
                  <c:v>8</c:v>
                </c:pt>
                <c:pt idx="184">
                  <c:v>8</c:v>
                </c:pt>
                <c:pt idx="185">
                  <c:v>8</c:v>
                </c:pt>
                <c:pt idx="186">
                  <c:v>8</c:v>
                </c:pt>
                <c:pt idx="187">
                  <c:v>8</c:v>
                </c:pt>
                <c:pt idx="188">
                  <c:v>8</c:v>
                </c:pt>
                <c:pt idx="189">
                  <c:v>8</c:v>
                </c:pt>
                <c:pt idx="190">
                  <c:v>8</c:v>
                </c:pt>
                <c:pt idx="191">
                  <c:v>8</c:v>
                </c:pt>
                <c:pt idx="192">
                  <c:v>8</c:v>
                </c:pt>
                <c:pt idx="193">
                  <c:v>8</c:v>
                </c:pt>
                <c:pt idx="194">
                  <c:v>8</c:v>
                </c:pt>
                <c:pt idx="195">
                  <c:v>8</c:v>
                </c:pt>
                <c:pt idx="196">
                  <c:v>8</c:v>
                </c:pt>
                <c:pt idx="197">
                  <c:v>7</c:v>
                </c:pt>
                <c:pt idx="198">
                  <c:v>7</c:v>
                </c:pt>
                <c:pt idx="199">
                  <c:v>7</c:v>
                </c:pt>
                <c:pt idx="200">
                  <c:v>7</c:v>
                </c:pt>
                <c:pt idx="201">
                  <c:v>7</c:v>
                </c:pt>
                <c:pt idx="202">
                  <c:v>7</c:v>
                </c:pt>
                <c:pt idx="203">
                  <c:v>7</c:v>
                </c:pt>
                <c:pt idx="204">
                  <c:v>7</c:v>
                </c:pt>
                <c:pt idx="205">
                  <c:v>7</c:v>
                </c:pt>
                <c:pt idx="206">
                  <c:v>7</c:v>
                </c:pt>
                <c:pt idx="207">
                  <c:v>7</c:v>
                </c:pt>
                <c:pt idx="208">
                  <c:v>7</c:v>
                </c:pt>
                <c:pt idx="209">
                  <c:v>7</c:v>
                </c:pt>
                <c:pt idx="210">
                  <c:v>7</c:v>
                </c:pt>
                <c:pt idx="211">
                  <c:v>7</c:v>
                </c:pt>
                <c:pt idx="212">
                  <c:v>7</c:v>
                </c:pt>
                <c:pt idx="213">
                  <c:v>7</c:v>
                </c:pt>
                <c:pt idx="214">
                  <c:v>7</c:v>
                </c:pt>
                <c:pt idx="215">
                  <c:v>7</c:v>
                </c:pt>
                <c:pt idx="216">
                  <c:v>7</c:v>
                </c:pt>
                <c:pt idx="217">
                  <c:v>7</c:v>
                </c:pt>
                <c:pt idx="218">
                  <c:v>7</c:v>
                </c:pt>
                <c:pt idx="219">
                  <c:v>7</c:v>
                </c:pt>
                <c:pt idx="220">
                  <c:v>7</c:v>
                </c:pt>
                <c:pt idx="221">
                  <c:v>7</c:v>
                </c:pt>
                <c:pt idx="222">
                  <c:v>7</c:v>
                </c:pt>
                <c:pt idx="223">
                  <c:v>7</c:v>
                </c:pt>
                <c:pt idx="224">
                  <c:v>7</c:v>
                </c:pt>
                <c:pt idx="225">
                  <c:v>7</c:v>
                </c:pt>
                <c:pt idx="226">
                  <c:v>7</c:v>
                </c:pt>
                <c:pt idx="227">
                  <c:v>7</c:v>
                </c:pt>
                <c:pt idx="228">
                  <c:v>7</c:v>
                </c:pt>
                <c:pt idx="229">
                  <c:v>7</c:v>
                </c:pt>
                <c:pt idx="230">
                  <c:v>7</c:v>
                </c:pt>
                <c:pt idx="231">
                  <c:v>7</c:v>
                </c:pt>
                <c:pt idx="232">
                  <c:v>7</c:v>
                </c:pt>
                <c:pt idx="233">
                  <c:v>7</c:v>
                </c:pt>
                <c:pt idx="234">
                  <c:v>7</c:v>
                </c:pt>
                <c:pt idx="235">
                  <c:v>7</c:v>
                </c:pt>
                <c:pt idx="236">
                  <c:v>7</c:v>
                </c:pt>
                <c:pt idx="237">
                  <c:v>7</c:v>
                </c:pt>
                <c:pt idx="238">
                  <c:v>7</c:v>
                </c:pt>
                <c:pt idx="239">
                  <c:v>6</c:v>
                </c:pt>
                <c:pt idx="240">
                  <c:v>6</c:v>
                </c:pt>
                <c:pt idx="241">
                  <c:v>6</c:v>
                </c:pt>
                <c:pt idx="242">
                  <c:v>6</c:v>
                </c:pt>
                <c:pt idx="243">
                  <c:v>6</c:v>
                </c:pt>
                <c:pt idx="244">
                  <c:v>6</c:v>
                </c:pt>
                <c:pt idx="245">
                  <c:v>6</c:v>
                </c:pt>
                <c:pt idx="246">
                  <c:v>6</c:v>
                </c:pt>
                <c:pt idx="247">
                  <c:v>6</c:v>
                </c:pt>
                <c:pt idx="248">
                  <c:v>6</c:v>
                </c:pt>
                <c:pt idx="249">
                  <c:v>6</c:v>
                </c:pt>
                <c:pt idx="250">
                  <c:v>6</c:v>
                </c:pt>
                <c:pt idx="251">
                  <c:v>6</c:v>
                </c:pt>
                <c:pt idx="252">
                  <c:v>6</c:v>
                </c:pt>
                <c:pt idx="253">
                  <c:v>6</c:v>
                </c:pt>
                <c:pt idx="254">
                  <c:v>6</c:v>
                </c:pt>
                <c:pt idx="255">
                  <c:v>6</c:v>
                </c:pt>
                <c:pt idx="256">
                  <c:v>6</c:v>
                </c:pt>
                <c:pt idx="257">
                  <c:v>6</c:v>
                </c:pt>
                <c:pt idx="258">
                  <c:v>6</c:v>
                </c:pt>
                <c:pt idx="259">
                  <c:v>6</c:v>
                </c:pt>
                <c:pt idx="260">
                  <c:v>6</c:v>
                </c:pt>
                <c:pt idx="261">
                  <c:v>6</c:v>
                </c:pt>
                <c:pt idx="262">
                  <c:v>6</c:v>
                </c:pt>
                <c:pt idx="263">
                  <c:v>6</c:v>
                </c:pt>
                <c:pt idx="264">
                  <c:v>6</c:v>
                </c:pt>
                <c:pt idx="265">
                  <c:v>6</c:v>
                </c:pt>
                <c:pt idx="266">
                  <c:v>6</c:v>
                </c:pt>
                <c:pt idx="267">
                  <c:v>6</c:v>
                </c:pt>
                <c:pt idx="268">
                  <c:v>6</c:v>
                </c:pt>
                <c:pt idx="269">
                  <c:v>6</c:v>
                </c:pt>
                <c:pt idx="270">
                  <c:v>6</c:v>
                </c:pt>
                <c:pt idx="271">
                  <c:v>6</c:v>
                </c:pt>
                <c:pt idx="272">
                  <c:v>6</c:v>
                </c:pt>
                <c:pt idx="273">
                  <c:v>6</c:v>
                </c:pt>
                <c:pt idx="274">
                  <c:v>6</c:v>
                </c:pt>
                <c:pt idx="275">
                  <c:v>6</c:v>
                </c:pt>
                <c:pt idx="276">
                  <c:v>6</c:v>
                </c:pt>
                <c:pt idx="277">
                  <c:v>6</c:v>
                </c:pt>
                <c:pt idx="278">
                  <c:v>6</c:v>
                </c:pt>
                <c:pt idx="279">
                  <c:v>6</c:v>
                </c:pt>
                <c:pt idx="280">
                  <c:v>6</c:v>
                </c:pt>
                <c:pt idx="281">
                  <c:v>6</c:v>
                </c:pt>
                <c:pt idx="282">
                  <c:v>6</c:v>
                </c:pt>
                <c:pt idx="283">
                  <c:v>6</c:v>
                </c:pt>
                <c:pt idx="284">
                  <c:v>6</c:v>
                </c:pt>
                <c:pt idx="285">
                  <c:v>6</c:v>
                </c:pt>
                <c:pt idx="286">
                  <c:v>6</c:v>
                </c:pt>
                <c:pt idx="287">
                  <c:v>6</c:v>
                </c:pt>
                <c:pt idx="288">
                  <c:v>6</c:v>
                </c:pt>
                <c:pt idx="289">
                  <c:v>6</c:v>
                </c:pt>
                <c:pt idx="290">
                  <c:v>6</c:v>
                </c:pt>
                <c:pt idx="291">
                  <c:v>6</c:v>
                </c:pt>
                <c:pt idx="292">
                  <c:v>6</c:v>
                </c:pt>
                <c:pt idx="293">
                  <c:v>6</c:v>
                </c:pt>
                <c:pt idx="294">
                  <c:v>5</c:v>
                </c:pt>
                <c:pt idx="295">
                  <c:v>5</c:v>
                </c:pt>
                <c:pt idx="296">
                  <c:v>5</c:v>
                </c:pt>
                <c:pt idx="297">
                  <c:v>5</c:v>
                </c:pt>
                <c:pt idx="298">
                  <c:v>5</c:v>
                </c:pt>
                <c:pt idx="299">
                  <c:v>5</c:v>
                </c:pt>
                <c:pt idx="300">
                  <c:v>5</c:v>
                </c:pt>
                <c:pt idx="301">
                  <c:v>5</c:v>
                </c:pt>
              </c:numCache>
            </c:numRef>
          </c:yVal>
          <c:smooth val="0"/>
        </c:ser>
        <c:dLbls>
          <c:showLegendKey val="0"/>
          <c:showVal val="0"/>
          <c:showCatName val="0"/>
          <c:showSerName val="0"/>
          <c:showPercent val="0"/>
          <c:showBubbleSize val="0"/>
        </c:dLbls>
        <c:axId val="-2093466144"/>
        <c:axId val="-2093459072"/>
      </c:scatterChart>
      <c:valAx>
        <c:axId val="-2093466144"/>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Number of Words &amp; Phrases Repeated</a:t>
                </a:r>
              </a:p>
            </c:rich>
          </c:tx>
          <c:layout/>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093459072"/>
        <c:crosses val="autoZero"/>
        <c:crossBetween val="midCat"/>
      </c:valAx>
      <c:valAx>
        <c:axId val="-2093459072"/>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a:t>Frequency of Repeated Words &amp; Phrases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093466144"/>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16</xdr:col>
      <xdr:colOff>381000</xdr:colOff>
      <xdr:row>23</xdr:row>
      <xdr:rowOff>85725</xdr:rowOff>
    </xdr:from>
    <xdr:to>
      <xdr:col>22</xdr:col>
      <xdr:colOff>485775</xdr:colOff>
      <xdr:row>34</xdr:row>
      <xdr:rowOff>76200</xdr:rowOff>
    </xdr:to>
    <xdr:sp macro="" textlink="">
      <xdr:nvSpPr>
        <xdr:cNvPr id="45" name="Oval 44"/>
        <xdr:cNvSpPr/>
      </xdr:nvSpPr>
      <xdr:spPr>
        <a:xfrm>
          <a:off x="17973675" y="4895850"/>
          <a:ext cx="3762375" cy="2085975"/>
        </a:xfrm>
        <a:prstGeom prst="ellipse">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476251</xdr:colOff>
      <xdr:row>24</xdr:row>
      <xdr:rowOff>104776</xdr:rowOff>
    </xdr:from>
    <xdr:to>
      <xdr:col>21</xdr:col>
      <xdr:colOff>47625</xdr:colOff>
      <xdr:row>30</xdr:row>
      <xdr:rowOff>133350</xdr:rowOff>
    </xdr:to>
    <xdr:sp macro="" textlink="">
      <xdr:nvSpPr>
        <xdr:cNvPr id="2" name="TextBox 1"/>
        <xdr:cNvSpPr txBox="1"/>
      </xdr:nvSpPr>
      <xdr:spPr>
        <a:xfrm>
          <a:off x="19288126" y="5105401"/>
          <a:ext cx="1400174" cy="117157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not</a:t>
          </a:r>
          <a:r>
            <a:rPr lang="en-US"/>
            <a:t> * </a:t>
          </a:r>
          <a:r>
            <a:rPr lang="en-US" sz="1100" b="0" i="0" u="none" strike="noStrike">
              <a:solidFill>
                <a:schemeClr val="dk1"/>
              </a:solidFill>
              <a:effectLst/>
              <a:latin typeface="+mn-lt"/>
              <a:ea typeface="+mn-ea"/>
              <a:cs typeface="+mn-cs"/>
            </a:rPr>
            <a:t>Pope</a:t>
          </a:r>
          <a:r>
            <a:rPr lang="en-US"/>
            <a:t> * </a:t>
          </a:r>
          <a:r>
            <a:rPr lang="en-US" sz="1100" b="0" i="0" u="none" strike="noStrike">
              <a:solidFill>
                <a:schemeClr val="dk1"/>
              </a:solidFill>
              <a:effectLst/>
              <a:latin typeface="+mn-lt"/>
              <a:ea typeface="+mn-ea"/>
              <a:cs typeface="+mn-cs"/>
            </a:rPr>
            <a:t>Church</a:t>
          </a:r>
          <a:r>
            <a:rPr lang="en-US"/>
            <a:t> </a:t>
          </a:r>
          <a:r>
            <a:rPr lang="en-US" sz="1100" b="0" i="0" u="none" strike="noStrike">
              <a:solidFill>
                <a:schemeClr val="dk1"/>
              </a:solidFill>
              <a:effectLst/>
              <a:latin typeface="+mn-lt"/>
              <a:ea typeface="+mn-ea"/>
              <a:cs typeface="+mn-cs"/>
            </a:rPr>
            <a:t>God *</a:t>
          </a:r>
          <a:r>
            <a:rPr lang="en-US"/>
            <a:t> </a:t>
          </a:r>
          <a:r>
            <a:rPr lang="en-US" sz="1100" b="0" i="0" u="none" strike="noStrike">
              <a:solidFill>
                <a:schemeClr val="dk1"/>
              </a:solidFill>
              <a:effectLst/>
              <a:latin typeface="+mn-lt"/>
              <a:ea typeface="+mn-ea"/>
              <a:cs typeface="+mn-cs"/>
            </a:rPr>
            <a:t>have</a:t>
          </a:r>
          <a:r>
            <a:rPr lang="en-US"/>
            <a:t> * </a:t>
          </a:r>
          <a:r>
            <a:rPr lang="en-US" sz="1100" b="0" i="0" u="none" strike="noStrike">
              <a:solidFill>
                <a:schemeClr val="dk1"/>
              </a:solidFill>
              <a:effectLst/>
              <a:latin typeface="+mn-lt"/>
              <a:ea typeface="+mn-ea"/>
              <a:cs typeface="+mn-cs"/>
            </a:rPr>
            <a:t>was *</a:t>
          </a:r>
          <a:r>
            <a:rPr lang="en-US"/>
            <a:t> </a:t>
          </a:r>
          <a:r>
            <a:rPr lang="en-US" sz="1100" b="0" i="0" u="none" strike="noStrike">
              <a:solidFill>
                <a:schemeClr val="dk1"/>
              </a:solidFill>
              <a:effectLst/>
              <a:latin typeface="+mn-lt"/>
              <a:ea typeface="+mn-ea"/>
              <a:cs typeface="+mn-cs"/>
            </a:rPr>
            <a:t>are</a:t>
          </a:r>
          <a:r>
            <a:rPr lang="en-US"/>
            <a:t> * </a:t>
          </a:r>
          <a:r>
            <a:rPr lang="en-US" sz="1100" b="0" i="0" u="none" strike="noStrike">
              <a:solidFill>
                <a:schemeClr val="dk1"/>
              </a:solidFill>
              <a:effectLst/>
              <a:latin typeface="+mn-lt"/>
              <a:ea typeface="+mn-ea"/>
              <a:cs typeface="+mn-cs"/>
            </a:rPr>
            <a:t>must</a:t>
          </a:r>
          <a:r>
            <a:rPr lang="en-US"/>
            <a:t> * </a:t>
          </a:r>
          <a:r>
            <a:rPr lang="en-US" sz="1100" b="0" i="0" u="none" strike="noStrike">
              <a:solidFill>
                <a:schemeClr val="dk1"/>
              </a:solidFill>
              <a:effectLst/>
              <a:latin typeface="+mn-lt"/>
              <a:ea typeface="+mn-ea"/>
              <a:cs typeface="+mn-cs"/>
            </a:rPr>
            <a:t>people *</a:t>
          </a:r>
          <a:r>
            <a:rPr lang="en-US"/>
            <a:t> </a:t>
          </a:r>
          <a:r>
            <a:rPr lang="en-US" sz="1100" b="0" i="0" u="none" strike="noStrike">
              <a:solidFill>
                <a:schemeClr val="dk1"/>
              </a:solidFill>
              <a:effectLst/>
              <a:latin typeface="+mn-lt"/>
              <a:ea typeface="+mn-ea"/>
              <a:cs typeface="+mn-cs"/>
            </a:rPr>
            <a:t>has</a:t>
          </a:r>
          <a:r>
            <a:rPr lang="en-US"/>
            <a:t> * </a:t>
          </a:r>
          <a:r>
            <a:rPr lang="en-US" sz="1100" b="0" i="0" u="none" strike="noStrike">
              <a:solidFill>
                <a:schemeClr val="dk1"/>
              </a:solidFill>
              <a:effectLst/>
              <a:latin typeface="+mn-lt"/>
              <a:ea typeface="+mn-ea"/>
              <a:cs typeface="+mn-cs"/>
            </a:rPr>
            <a:t>can</a:t>
          </a:r>
          <a:r>
            <a:rPr lang="en-US"/>
            <a:t> * </a:t>
          </a:r>
          <a:r>
            <a:rPr lang="en-US" sz="1100" b="0" i="0" u="none" strike="noStrike">
              <a:solidFill>
                <a:schemeClr val="dk1"/>
              </a:solidFill>
              <a:effectLst/>
              <a:latin typeface="+mn-lt"/>
              <a:ea typeface="+mn-ea"/>
              <a:cs typeface="+mn-cs"/>
            </a:rPr>
            <a:t>Society *</a:t>
          </a:r>
          <a:r>
            <a:rPr lang="en-US"/>
            <a:t> </a:t>
          </a:r>
          <a:r>
            <a:rPr lang="en-US" sz="1100" b="0" i="0" u="none" strike="noStrike">
              <a:solidFill>
                <a:schemeClr val="dk1"/>
              </a:solidFill>
              <a:effectLst/>
              <a:latin typeface="+mn-lt"/>
              <a:ea typeface="+mn-ea"/>
              <a:cs typeface="+mn-cs"/>
            </a:rPr>
            <a:t>ask</a:t>
          </a:r>
          <a:r>
            <a:rPr lang="en-US"/>
            <a:t> * </a:t>
          </a:r>
          <a:r>
            <a:rPr lang="en-US" sz="1100" b="0" i="0" u="none" strike="noStrike">
              <a:solidFill>
                <a:schemeClr val="dk1"/>
              </a:solidFill>
              <a:effectLst/>
              <a:latin typeface="+mn-lt"/>
              <a:ea typeface="+mn-ea"/>
              <a:cs typeface="+mn-cs"/>
            </a:rPr>
            <a:t>life</a:t>
          </a:r>
          <a:r>
            <a:rPr lang="en-US"/>
            <a:t> </a:t>
          </a:r>
          <a:r>
            <a:rPr lang="en-US" sz="1100" b="0" i="0" u="none" strike="noStrike">
              <a:solidFill>
                <a:schemeClr val="dk1"/>
              </a:solidFill>
              <a:effectLst/>
              <a:latin typeface="+mn-lt"/>
              <a:ea typeface="+mn-ea"/>
              <a:cs typeface="+mn-cs"/>
            </a:rPr>
            <a:t> </a:t>
          </a:r>
          <a:endParaRPr lang="en-US" sz="1100"/>
        </a:p>
      </xdr:txBody>
    </xdr:sp>
    <xdr:clientData/>
  </xdr:twoCellAnchor>
  <xdr:twoCellAnchor>
    <xdr:from>
      <xdr:col>13</xdr:col>
      <xdr:colOff>304801</xdr:colOff>
      <xdr:row>21</xdr:row>
      <xdr:rowOff>180975</xdr:rowOff>
    </xdr:from>
    <xdr:to>
      <xdr:col>25</xdr:col>
      <xdr:colOff>76201</xdr:colOff>
      <xdr:row>37</xdr:row>
      <xdr:rowOff>38100</xdr:rowOff>
    </xdr:to>
    <xdr:sp macro="" textlink="">
      <xdr:nvSpPr>
        <xdr:cNvPr id="46" name="Oval 45"/>
        <xdr:cNvSpPr/>
      </xdr:nvSpPr>
      <xdr:spPr>
        <a:xfrm>
          <a:off x="15859126" y="4610100"/>
          <a:ext cx="7296150" cy="2905125"/>
        </a:xfrm>
        <a:prstGeom prst="ellipse">
          <a:avLst/>
        </a:prstGeom>
        <a:no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523875</xdr:colOff>
      <xdr:row>23</xdr:row>
      <xdr:rowOff>0</xdr:rowOff>
    </xdr:from>
    <xdr:to>
      <xdr:col>21</xdr:col>
      <xdr:colOff>28575</xdr:colOff>
      <xdr:row>24</xdr:row>
      <xdr:rowOff>57150</xdr:rowOff>
    </xdr:to>
    <xdr:sp macro="" textlink="">
      <xdr:nvSpPr>
        <xdr:cNvPr id="3" name="TextBox 2"/>
        <xdr:cNvSpPr txBox="1"/>
      </xdr:nvSpPr>
      <xdr:spPr>
        <a:xfrm>
          <a:off x="19335750" y="4810125"/>
          <a:ext cx="1333500" cy="2476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of the church</a:t>
          </a:r>
          <a:r>
            <a:rPr lang="en-US"/>
            <a:t> </a:t>
          </a:r>
          <a:endParaRPr lang="en-US" sz="1100"/>
        </a:p>
      </xdr:txBody>
    </xdr:sp>
    <xdr:clientData/>
  </xdr:twoCellAnchor>
  <xdr:twoCellAnchor>
    <xdr:from>
      <xdr:col>10</xdr:col>
      <xdr:colOff>962025</xdr:colOff>
      <xdr:row>15</xdr:row>
      <xdr:rowOff>28575</xdr:rowOff>
    </xdr:from>
    <xdr:to>
      <xdr:col>29</xdr:col>
      <xdr:colOff>247649</xdr:colOff>
      <xdr:row>41</xdr:row>
      <xdr:rowOff>95251</xdr:rowOff>
    </xdr:to>
    <xdr:sp macro="" textlink="">
      <xdr:nvSpPr>
        <xdr:cNvPr id="47" name="Oval 46"/>
        <xdr:cNvSpPr/>
      </xdr:nvSpPr>
      <xdr:spPr>
        <a:xfrm>
          <a:off x="13515975" y="3314700"/>
          <a:ext cx="12249149" cy="5019676"/>
        </a:xfrm>
        <a:prstGeom prst="ellipse">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504825</xdr:colOff>
      <xdr:row>21</xdr:row>
      <xdr:rowOff>47625</xdr:rowOff>
    </xdr:from>
    <xdr:to>
      <xdr:col>21</xdr:col>
      <xdr:colOff>19050</xdr:colOff>
      <xdr:row>22</xdr:row>
      <xdr:rowOff>133351</xdr:rowOff>
    </xdr:to>
    <xdr:sp macro="" textlink="">
      <xdr:nvSpPr>
        <xdr:cNvPr id="6" name="TextBox 5"/>
        <xdr:cNvSpPr txBox="1"/>
      </xdr:nvSpPr>
      <xdr:spPr>
        <a:xfrm>
          <a:off x="19316700" y="4476750"/>
          <a:ext cx="1343025" cy="2762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the Society of Jesus</a:t>
          </a:r>
          <a:r>
            <a:rPr lang="en-US"/>
            <a:t> </a:t>
          </a:r>
          <a:endParaRPr lang="en-US" sz="1100"/>
        </a:p>
      </xdr:txBody>
    </xdr:sp>
    <xdr:clientData/>
  </xdr:twoCellAnchor>
  <xdr:twoCellAnchor>
    <xdr:from>
      <xdr:col>18</xdr:col>
      <xdr:colOff>333374</xdr:colOff>
      <xdr:row>11</xdr:row>
      <xdr:rowOff>85726</xdr:rowOff>
    </xdr:from>
    <xdr:to>
      <xdr:col>21</xdr:col>
      <xdr:colOff>142875</xdr:colOff>
      <xdr:row>20</xdr:row>
      <xdr:rowOff>180976</xdr:rowOff>
    </xdr:to>
    <xdr:sp macro="" textlink="">
      <xdr:nvSpPr>
        <xdr:cNvPr id="9" name="TextBox 8"/>
        <xdr:cNvSpPr txBox="1"/>
      </xdr:nvSpPr>
      <xdr:spPr>
        <a:xfrm>
          <a:off x="19145249" y="2609851"/>
          <a:ext cx="1638301" cy="18097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of the Society of Jesus *</a:t>
          </a:r>
          <a:r>
            <a:rPr lang="en-US"/>
            <a:t> </a:t>
          </a:r>
          <a:r>
            <a:rPr lang="en-US" sz="1100" b="0" i="0" u="none" strike="noStrike">
              <a:solidFill>
                <a:schemeClr val="dk1"/>
              </a:solidFill>
              <a:effectLst/>
              <a:latin typeface="+mn-lt"/>
              <a:ea typeface="+mn-ea"/>
              <a:cs typeface="+mn-cs"/>
            </a:rPr>
            <a:t>of women in the church *</a:t>
          </a:r>
          <a:r>
            <a:rPr lang="en-US"/>
            <a:t> </a:t>
          </a:r>
          <a:r>
            <a:rPr lang="en-US" sz="1100" b="0" i="0" u="none" strike="noStrike">
              <a:solidFill>
                <a:schemeClr val="dk1"/>
              </a:solidFill>
              <a:effectLst/>
              <a:latin typeface="+mn-lt"/>
              <a:ea typeface="+mn-ea"/>
              <a:cs typeface="+mn-cs"/>
            </a:rPr>
            <a:t>the life of a person *</a:t>
          </a:r>
          <a:r>
            <a:rPr lang="en-US"/>
            <a:t> </a:t>
          </a:r>
          <a:r>
            <a:rPr lang="en-US" sz="1100" b="0" i="0" u="none" strike="noStrike">
              <a:solidFill>
                <a:schemeClr val="dk1"/>
              </a:solidFill>
              <a:effectLst/>
              <a:latin typeface="+mn-lt"/>
              <a:ea typeface="+mn-ea"/>
              <a:cs typeface="+mn-cs"/>
            </a:rPr>
            <a:t>Seek and Find God in</a:t>
          </a:r>
          <a:r>
            <a:rPr lang="en-US"/>
            <a:t> * </a:t>
          </a:r>
          <a:r>
            <a:rPr lang="en-US" sz="1100" b="0" i="0" u="none" strike="noStrike">
              <a:solidFill>
                <a:schemeClr val="dk1"/>
              </a:solidFill>
              <a:effectLst/>
              <a:latin typeface="+mn-lt"/>
              <a:ea typeface="+mn-ea"/>
              <a:cs typeface="+mn-cs"/>
            </a:rPr>
            <a:t>and Find God in All</a:t>
          </a:r>
          <a:r>
            <a:rPr lang="en-US"/>
            <a:t> * </a:t>
          </a:r>
          <a:r>
            <a:rPr lang="en-US" sz="1100" b="0" i="0" u="none" strike="noStrike">
              <a:solidFill>
                <a:schemeClr val="dk1"/>
              </a:solidFill>
              <a:effectLst/>
              <a:latin typeface="+mn-lt"/>
              <a:ea typeface="+mn-ea"/>
              <a:cs typeface="+mn-cs"/>
            </a:rPr>
            <a:t>Find God in All Things *</a:t>
          </a:r>
          <a:r>
            <a:rPr lang="en-US"/>
            <a:t> </a:t>
          </a:r>
          <a:r>
            <a:rPr lang="en-US" sz="1100" b="0" i="0" u="none" strike="noStrike">
              <a:solidFill>
                <a:schemeClr val="dk1"/>
              </a:solidFill>
              <a:effectLst/>
              <a:latin typeface="+mn-lt"/>
              <a:ea typeface="+mn-ea"/>
              <a:cs typeface="+mn-cs"/>
            </a:rPr>
            <a:t>The pope is referring</a:t>
          </a:r>
          <a:r>
            <a:rPr lang="en-US"/>
            <a:t> * </a:t>
          </a:r>
          <a:r>
            <a:rPr lang="en-US" sz="1100" b="0" i="0" u="none" strike="noStrike">
              <a:solidFill>
                <a:schemeClr val="dk1"/>
              </a:solidFill>
              <a:effectLst/>
              <a:latin typeface="+mn-lt"/>
              <a:ea typeface="+mn-ea"/>
              <a:cs typeface="+mn-cs"/>
            </a:rPr>
            <a:t>The pope is referring to</a:t>
          </a:r>
          <a:r>
            <a:rPr lang="en-US"/>
            <a:t> * </a:t>
          </a:r>
          <a:r>
            <a:rPr lang="en-US" sz="1100" b="0" i="0" u="none" strike="noStrike">
              <a:solidFill>
                <a:schemeClr val="dk1"/>
              </a:solidFill>
              <a:effectLst/>
              <a:latin typeface="+mn-lt"/>
              <a:ea typeface="+mn-ea"/>
              <a:cs typeface="+mn-cs"/>
            </a:rPr>
            <a:t>the role of women in</a:t>
          </a:r>
          <a:r>
            <a:rPr lang="en-US"/>
            <a:t> * </a:t>
          </a:r>
          <a:r>
            <a:rPr lang="en-US" sz="1100" b="0" i="0" u="none" strike="noStrike">
              <a:solidFill>
                <a:schemeClr val="dk1"/>
              </a:solidFill>
              <a:effectLst/>
              <a:latin typeface="+mn-lt"/>
              <a:ea typeface="+mn-ea"/>
              <a:cs typeface="+mn-cs"/>
            </a:rPr>
            <a:t>role of women in the</a:t>
          </a:r>
          <a:r>
            <a:rPr lang="en-US"/>
            <a:t> </a:t>
          </a:r>
          <a:endParaRPr lang="en-US" sz="1100"/>
        </a:p>
      </xdr:txBody>
    </xdr:sp>
    <xdr:clientData/>
  </xdr:twoCellAnchor>
  <xdr:twoCellAnchor>
    <xdr:from>
      <xdr:col>14</xdr:col>
      <xdr:colOff>723898</xdr:colOff>
      <xdr:row>4</xdr:row>
      <xdr:rowOff>9525</xdr:rowOff>
    </xdr:from>
    <xdr:to>
      <xdr:col>25</xdr:col>
      <xdr:colOff>57149</xdr:colOff>
      <xdr:row>10</xdr:row>
      <xdr:rowOff>19050</xdr:rowOff>
    </xdr:to>
    <xdr:sp macro="" textlink="">
      <xdr:nvSpPr>
        <xdr:cNvPr id="34" name="TextBox 33"/>
        <xdr:cNvSpPr txBox="1"/>
      </xdr:nvSpPr>
      <xdr:spPr>
        <a:xfrm>
          <a:off x="16887823" y="1200150"/>
          <a:ext cx="6248401" cy="115252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Semantic Cross Chart arrays by 90-degree</a:t>
          </a:r>
          <a:r>
            <a:rPr lang="en-US" sz="1100" baseline="0"/>
            <a:t> (or 45-degree) radials words and phrases deemed most important to Roman Catholic Church leadership based repeated use in an interview with the Pope. Think of it as a highly abstract picture of Papal priortities: those most important at the center of the Cross; words and phrases of descending importance extending outward, connected by halos of declining clockwise equivalence. According to the word valuation formula noted above, each "semantic angel" registers charity power in the 40-to-140 billion-dollar realm.</a:t>
          </a:r>
          <a:endParaRPr lang="en-US" sz="1100"/>
        </a:p>
      </xdr:txBody>
    </xdr:sp>
    <xdr:clientData/>
  </xdr:twoCellAnchor>
  <xdr:twoCellAnchor>
    <xdr:from>
      <xdr:col>1</xdr:col>
      <xdr:colOff>1581150</xdr:colOff>
      <xdr:row>239</xdr:row>
      <xdr:rowOff>52387</xdr:rowOff>
    </xdr:from>
    <xdr:to>
      <xdr:col>6</xdr:col>
      <xdr:colOff>19050</xdr:colOff>
      <xdr:row>252</xdr:row>
      <xdr:rowOff>195262</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828675</xdr:colOff>
      <xdr:row>239</xdr:row>
      <xdr:rowOff>90487</xdr:rowOff>
    </xdr:from>
    <xdr:to>
      <xdr:col>9</xdr:col>
      <xdr:colOff>419100</xdr:colOff>
      <xdr:row>253</xdr:row>
      <xdr:rowOff>33337</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161925</xdr:colOff>
      <xdr:row>25</xdr:row>
      <xdr:rowOff>19050</xdr:rowOff>
    </xdr:from>
    <xdr:to>
      <xdr:col>23</xdr:col>
      <xdr:colOff>57150</xdr:colOff>
      <xdr:row>29</xdr:row>
      <xdr:rowOff>142875</xdr:rowOff>
    </xdr:to>
    <xdr:sp macro="" textlink="">
      <xdr:nvSpPr>
        <xdr:cNvPr id="35" name="TextBox 34"/>
        <xdr:cNvSpPr txBox="1"/>
      </xdr:nvSpPr>
      <xdr:spPr>
        <a:xfrm>
          <a:off x="20802600" y="5210175"/>
          <a:ext cx="1114425" cy="8858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100" b="0" i="0" u="none" strike="noStrike">
            <a:solidFill>
              <a:schemeClr val="dk1"/>
            </a:solidFill>
            <a:effectLst/>
            <a:latin typeface="+mn-lt"/>
            <a:ea typeface="+mn-ea"/>
            <a:cs typeface="+mn-cs"/>
          </a:endParaRPr>
        </a:p>
        <a:p>
          <a:pPr algn="ctr"/>
          <a:r>
            <a:rPr lang="en-US" sz="1100" b="0" i="0" u="none" strike="noStrike">
              <a:solidFill>
                <a:schemeClr val="dk1"/>
              </a:solidFill>
              <a:effectLst/>
              <a:latin typeface="+mn-lt"/>
              <a:ea typeface="+mn-ea"/>
              <a:cs typeface="+mn-cs"/>
            </a:rPr>
            <a:t>Pope Francis</a:t>
          </a:r>
          <a:r>
            <a:rPr lang="en-US"/>
            <a:t> </a:t>
          </a:r>
          <a:endParaRPr lang="en-US" sz="1100"/>
        </a:p>
      </xdr:txBody>
    </xdr:sp>
    <xdr:clientData/>
  </xdr:twoCellAnchor>
  <xdr:twoCellAnchor>
    <xdr:from>
      <xdr:col>18</xdr:col>
      <xdr:colOff>485775</xdr:colOff>
      <xdr:row>30</xdr:row>
      <xdr:rowOff>161925</xdr:rowOff>
    </xdr:from>
    <xdr:to>
      <xdr:col>21</xdr:col>
      <xdr:colOff>66675</xdr:colOff>
      <xdr:row>35</xdr:row>
      <xdr:rowOff>180975</xdr:rowOff>
    </xdr:to>
    <xdr:sp macro="" textlink="">
      <xdr:nvSpPr>
        <xdr:cNvPr id="36" name="TextBox 35"/>
        <xdr:cNvSpPr txBox="1"/>
      </xdr:nvSpPr>
      <xdr:spPr>
        <a:xfrm>
          <a:off x="19297650" y="6305550"/>
          <a:ext cx="1409700" cy="9715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things *</a:t>
          </a:r>
          <a:r>
            <a:rPr lang="en-US"/>
            <a:t> </a:t>
          </a:r>
          <a:r>
            <a:rPr lang="en-US" sz="1100" b="0" i="0" u="none" strike="noStrike">
              <a:solidFill>
                <a:schemeClr val="dk1"/>
              </a:solidFill>
              <a:effectLst/>
              <a:latin typeface="+mn-lt"/>
              <a:ea typeface="+mn-ea"/>
              <a:cs typeface="+mn-cs"/>
            </a:rPr>
            <a:t>time</a:t>
          </a:r>
          <a:r>
            <a:rPr lang="en-US"/>
            <a:t> * </a:t>
          </a:r>
          <a:r>
            <a:rPr lang="en-US" sz="1100" b="0" i="0" u="none" strike="noStrike">
              <a:solidFill>
                <a:schemeClr val="dk1"/>
              </a:solidFill>
              <a:effectLst/>
              <a:latin typeface="+mn-lt"/>
              <a:ea typeface="+mn-ea"/>
              <a:cs typeface="+mn-cs"/>
            </a:rPr>
            <a:t>had *</a:t>
          </a:r>
          <a:r>
            <a:rPr lang="en-US"/>
            <a:t> </a:t>
          </a:r>
          <a:r>
            <a:rPr lang="en-US" sz="1100" b="0" i="0" u="none" strike="noStrike">
              <a:solidFill>
                <a:schemeClr val="dk1"/>
              </a:solidFill>
              <a:effectLst/>
              <a:latin typeface="+mn-lt"/>
              <a:ea typeface="+mn-ea"/>
              <a:cs typeface="+mn-cs"/>
            </a:rPr>
            <a:t>Francis *</a:t>
          </a:r>
          <a:r>
            <a:rPr lang="en-US"/>
            <a:t> </a:t>
          </a:r>
          <a:r>
            <a:rPr lang="en-US" sz="1100" b="0" i="0" u="none" strike="noStrike">
              <a:solidFill>
                <a:schemeClr val="dk1"/>
              </a:solidFill>
              <a:effectLst/>
              <a:latin typeface="+mn-lt"/>
              <a:ea typeface="+mn-ea"/>
              <a:cs typeface="+mn-cs"/>
            </a:rPr>
            <a:t>Jesus *</a:t>
          </a:r>
          <a:r>
            <a:rPr lang="en-US"/>
            <a:t> </a:t>
          </a:r>
          <a:r>
            <a:rPr lang="en-US" sz="1100" b="0" i="0" u="none" strike="noStrike">
              <a:solidFill>
                <a:schemeClr val="dk1"/>
              </a:solidFill>
              <a:effectLst/>
              <a:latin typeface="+mn-lt"/>
              <a:ea typeface="+mn-ea"/>
              <a:cs typeface="+mn-cs"/>
            </a:rPr>
            <a:t>First *</a:t>
          </a:r>
          <a:r>
            <a:rPr lang="en-US"/>
            <a:t> </a:t>
          </a:r>
          <a:r>
            <a:rPr lang="en-US" sz="1100" b="0" i="0" u="none" strike="noStrike">
              <a:solidFill>
                <a:schemeClr val="dk1"/>
              </a:solidFill>
              <a:effectLst/>
              <a:latin typeface="+mn-lt"/>
              <a:ea typeface="+mn-ea"/>
              <a:cs typeface="+mn-cs"/>
            </a:rPr>
            <a:t>way</a:t>
          </a:r>
          <a:r>
            <a:rPr lang="en-US"/>
            <a:t> * </a:t>
          </a:r>
          <a:r>
            <a:rPr lang="en-US" sz="1100" b="0" i="0" u="none" strike="noStrike">
              <a:solidFill>
                <a:schemeClr val="dk1"/>
              </a:solidFill>
              <a:effectLst/>
              <a:latin typeface="+mn-lt"/>
              <a:ea typeface="+mn-ea"/>
              <a:cs typeface="+mn-cs"/>
            </a:rPr>
            <a:t>Jesuit</a:t>
          </a:r>
          <a:r>
            <a:rPr lang="en-US"/>
            <a:t> * </a:t>
          </a:r>
          <a:r>
            <a:rPr lang="en-US" sz="1100" b="0" i="0" u="none" strike="noStrike">
              <a:solidFill>
                <a:schemeClr val="dk1"/>
              </a:solidFill>
              <a:effectLst/>
              <a:latin typeface="+mn-lt"/>
              <a:ea typeface="+mn-ea"/>
              <a:cs typeface="+mn-cs"/>
            </a:rPr>
            <a:t>think *</a:t>
          </a:r>
          <a:r>
            <a:rPr lang="en-US"/>
            <a:t> </a:t>
          </a:r>
          <a:r>
            <a:rPr lang="en-US" sz="1100" b="0" i="0" u="none" strike="noStrike">
              <a:solidFill>
                <a:schemeClr val="dk1"/>
              </a:solidFill>
              <a:effectLst/>
              <a:latin typeface="+mn-lt"/>
              <a:ea typeface="+mn-ea"/>
              <a:cs typeface="+mn-cs"/>
            </a:rPr>
            <a:t>person</a:t>
          </a:r>
          <a:r>
            <a:rPr lang="en-US"/>
            <a:t> * </a:t>
          </a:r>
          <a:r>
            <a:rPr lang="en-US" sz="1100" b="0" i="0" u="none" strike="noStrike">
              <a:solidFill>
                <a:schemeClr val="dk1"/>
              </a:solidFill>
              <a:effectLst/>
              <a:latin typeface="+mn-lt"/>
              <a:ea typeface="+mn-ea"/>
              <a:cs typeface="+mn-cs"/>
            </a:rPr>
            <a:t>human *</a:t>
          </a:r>
          <a:r>
            <a:rPr lang="en-US"/>
            <a:t> </a:t>
          </a:r>
          <a:r>
            <a:rPr lang="en-US" sz="1100" b="0" i="0" u="none" strike="noStrike">
              <a:solidFill>
                <a:schemeClr val="dk1"/>
              </a:solidFill>
              <a:effectLst/>
              <a:latin typeface="+mn-lt"/>
              <a:ea typeface="+mn-ea"/>
              <a:cs typeface="+mn-cs"/>
            </a:rPr>
            <a:t>great *</a:t>
          </a:r>
          <a:r>
            <a:rPr lang="en-US"/>
            <a:t> </a:t>
          </a:r>
          <a:r>
            <a:rPr lang="en-US" sz="1100" b="0" i="0" u="none" strike="noStrike">
              <a:solidFill>
                <a:schemeClr val="dk1"/>
              </a:solidFill>
              <a:effectLst/>
              <a:latin typeface="+mn-lt"/>
              <a:ea typeface="+mn-ea"/>
              <a:cs typeface="+mn-cs"/>
            </a:rPr>
            <a:t>know</a:t>
          </a:r>
          <a:r>
            <a:rPr lang="en-US"/>
            <a:t> </a:t>
          </a:r>
          <a:endParaRPr lang="en-US" sz="1100"/>
        </a:p>
      </xdr:txBody>
    </xdr:sp>
    <xdr:clientData/>
  </xdr:twoCellAnchor>
  <xdr:twoCellAnchor>
    <xdr:from>
      <xdr:col>14</xdr:col>
      <xdr:colOff>723901</xdr:colOff>
      <xdr:row>24</xdr:row>
      <xdr:rowOff>114300</xdr:rowOff>
    </xdr:from>
    <xdr:to>
      <xdr:col>18</xdr:col>
      <xdr:colOff>276225</xdr:colOff>
      <xdr:row>31</xdr:row>
      <xdr:rowOff>66675</xdr:rowOff>
    </xdr:to>
    <xdr:sp macro="" textlink="">
      <xdr:nvSpPr>
        <xdr:cNvPr id="37" name="TextBox 36"/>
        <xdr:cNvSpPr txBox="1"/>
      </xdr:nvSpPr>
      <xdr:spPr>
        <a:xfrm>
          <a:off x="16887826" y="5114925"/>
          <a:ext cx="2200274" cy="12858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room *</a:t>
          </a:r>
          <a:r>
            <a:rPr lang="en-US"/>
            <a:t> </a:t>
          </a:r>
          <a:r>
            <a:rPr lang="en-US" sz="1100" b="0" i="0" u="none" strike="noStrike">
              <a:solidFill>
                <a:schemeClr val="dk1"/>
              </a:solidFill>
              <a:effectLst/>
              <a:latin typeface="+mn-lt"/>
              <a:ea typeface="+mn-ea"/>
              <a:cs typeface="+mn-cs"/>
            </a:rPr>
            <a:t>TRUE</a:t>
          </a:r>
          <a:r>
            <a:rPr lang="en-US"/>
            <a:t> * </a:t>
          </a:r>
          <a:r>
            <a:rPr lang="en-US" sz="1100" b="0" i="0" u="none" strike="noStrike">
              <a:solidFill>
                <a:schemeClr val="dk1"/>
              </a:solidFill>
              <a:effectLst/>
              <a:latin typeface="+mn-lt"/>
              <a:ea typeface="+mn-ea"/>
              <a:cs typeface="+mn-cs"/>
            </a:rPr>
            <a:t>times</a:t>
          </a:r>
          <a:r>
            <a:rPr lang="en-US"/>
            <a:t> * </a:t>
          </a:r>
          <a:r>
            <a:rPr lang="en-US" sz="1100" b="0" i="0" u="none" strike="noStrike">
              <a:solidFill>
                <a:schemeClr val="dk1"/>
              </a:solidFill>
              <a:effectLst/>
              <a:latin typeface="+mn-lt"/>
              <a:ea typeface="+mn-ea"/>
              <a:cs typeface="+mn-cs"/>
            </a:rPr>
            <a:t>question *</a:t>
          </a:r>
          <a:r>
            <a:rPr lang="en-US"/>
            <a:t> </a:t>
          </a:r>
          <a:r>
            <a:rPr lang="en-US" sz="1100" b="0" i="0" u="none" strike="noStrike">
              <a:solidFill>
                <a:schemeClr val="dk1"/>
              </a:solidFill>
              <a:effectLst/>
              <a:latin typeface="+mn-lt"/>
              <a:ea typeface="+mn-ea"/>
              <a:cs typeface="+mn-cs"/>
            </a:rPr>
            <a:t>were</a:t>
          </a:r>
          <a:r>
            <a:rPr lang="en-US"/>
            <a:t> * </a:t>
          </a:r>
          <a:r>
            <a:rPr lang="en-US" sz="1100" b="0" i="0" u="none" strike="noStrike">
              <a:solidFill>
                <a:schemeClr val="dk1"/>
              </a:solidFill>
              <a:effectLst/>
              <a:latin typeface="+mn-lt"/>
              <a:ea typeface="+mn-ea"/>
              <a:cs typeface="+mn-cs"/>
            </a:rPr>
            <a:t>continues</a:t>
          </a:r>
          <a:r>
            <a:rPr lang="en-US"/>
            <a:t> * </a:t>
          </a:r>
          <a:r>
            <a:rPr lang="en-US" sz="1100" b="0" i="0" u="none" strike="noStrike">
              <a:solidFill>
                <a:schemeClr val="dk1"/>
              </a:solidFill>
              <a:effectLst/>
              <a:latin typeface="+mn-lt"/>
              <a:ea typeface="+mn-ea"/>
              <a:cs typeface="+mn-cs"/>
            </a:rPr>
            <a:t>community * </a:t>
          </a:r>
          <a:r>
            <a:rPr lang="en-US"/>
            <a:t> </a:t>
          </a:r>
          <a:r>
            <a:rPr lang="en-US" sz="1100" b="0" i="0" u="none" strike="noStrike">
              <a:solidFill>
                <a:schemeClr val="dk1"/>
              </a:solidFill>
              <a:effectLst/>
              <a:latin typeface="+mn-lt"/>
              <a:ea typeface="+mn-ea"/>
              <a:cs typeface="+mn-cs"/>
            </a:rPr>
            <a:t>able *</a:t>
          </a:r>
          <a:r>
            <a:rPr lang="en-US"/>
            <a:t> </a:t>
          </a:r>
          <a:r>
            <a:rPr lang="en-US" sz="1100" b="0" i="0" u="none" strike="noStrike">
              <a:solidFill>
                <a:schemeClr val="dk1"/>
              </a:solidFill>
              <a:effectLst/>
              <a:latin typeface="+mn-lt"/>
              <a:ea typeface="+mn-ea"/>
              <a:cs typeface="+mn-cs"/>
            </a:rPr>
            <a:t>necessary</a:t>
          </a:r>
          <a:r>
            <a:rPr lang="en-US"/>
            <a:t> * </a:t>
          </a:r>
          <a:r>
            <a:rPr lang="en-US" sz="1100" b="0" i="0" u="none" strike="noStrike">
              <a:solidFill>
                <a:schemeClr val="dk1"/>
              </a:solidFill>
              <a:effectLst/>
              <a:latin typeface="+mn-lt"/>
              <a:ea typeface="+mn-ea"/>
              <a:cs typeface="+mn-cs"/>
            </a:rPr>
            <a:t>thinking</a:t>
          </a:r>
          <a:r>
            <a:rPr lang="en-US"/>
            <a:t> * </a:t>
          </a:r>
          <a:r>
            <a:rPr lang="en-US" sz="1100" b="0" i="0" u="none" strike="noStrike">
              <a:solidFill>
                <a:schemeClr val="dk1"/>
              </a:solidFill>
              <a:effectLst/>
              <a:latin typeface="+mn-lt"/>
              <a:ea typeface="+mn-ea"/>
              <a:cs typeface="+mn-cs"/>
            </a:rPr>
            <a:t>history</a:t>
          </a:r>
          <a:r>
            <a:rPr lang="en-US"/>
            <a:t> * </a:t>
          </a:r>
          <a:r>
            <a:rPr lang="en-US" sz="1100" b="0" i="0" u="none" strike="noStrike">
              <a:solidFill>
                <a:schemeClr val="dk1"/>
              </a:solidFill>
              <a:effectLst/>
              <a:latin typeface="+mn-lt"/>
              <a:ea typeface="+mn-ea"/>
              <a:cs typeface="+mn-cs"/>
            </a:rPr>
            <a:t>Churches</a:t>
          </a:r>
          <a:r>
            <a:rPr lang="en-US"/>
            <a:t> * </a:t>
          </a:r>
          <a:r>
            <a:rPr lang="en-US" sz="1100" b="0" i="0" u="none" strike="noStrike">
              <a:solidFill>
                <a:schemeClr val="dk1"/>
              </a:solidFill>
              <a:effectLst/>
              <a:latin typeface="+mn-lt"/>
              <a:ea typeface="+mn-ea"/>
              <a:cs typeface="+mn-cs"/>
            </a:rPr>
            <a:t>religious *</a:t>
          </a:r>
          <a:r>
            <a:rPr lang="en-US"/>
            <a:t> </a:t>
          </a:r>
          <a:r>
            <a:rPr lang="en-US" sz="1100" b="0" i="0" u="none" strike="noStrike">
              <a:solidFill>
                <a:schemeClr val="dk1"/>
              </a:solidFill>
              <a:effectLst/>
              <a:latin typeface="+mn-lt"/>
              <a:ea typeface="+mn-ea"/>
              <a:cs typeface="+mn-cs"/>
            </a:rPr>
            <a:t>memory *</a:t>
          </a:r>
          <a:r>
            <a:rPr lang="en-US"/>
            <a:t> </a:t>
          </a:r>
          <a:r>
            <a:rPr lang="en-US" sz="1100" b="0" i="0" u="none" strike="noStrike">
              <a:solidFill>
                <a:schemeClr val="dk1"/>
              </a:solidFill>
              <a:effectLst/>
              <a:latin typeface="+mn-lt"/>
              <a:ea typeface="+mn-ea"/>
              <a:cs typeface="+mn-cs"/>
            </a:rPr>
            <a:t>superior</a:t>
          </a:r>
          <a:r>
            <a:rPr lang="en-US"/>
            <a:t> * </a:t>
          </a:r>
          <a:r>
            <a:rPr lang="en-US" sz="1100" b="0" i="0" u="none" strike="noStrike">
              <a:solidFill>
                <a:schemeClr val="dk1"/>
              </a:solidFill>
              <a:effectLst/>
              <a:latin typeface="+mn-lt"/>
              <a:ea typeface="+mn-ea"/>
              <a:cs typeface="+mn-cs"/>
            </a:rPr>
            <a:t>made *</a:t>
          </a:r>
          <a:r>
            <a:rPr lang="en-US"/>
            <a:t> </a:t>
          </a:r>
          <a:r>
            <a:rPr lang="en-US" sz="1100" b="0" i="0" u="none" strike="noStrike">
              <a:solidFill>
                <a:schemeClr val="dk1"/>
              </a:solidFill>
              <a:effectLst/>
              <a:latin typeface="+mn-lt"/>
              <a:ea typeface="+mn-ea"/>
              <a:cs typeface="+mn-cs"/>
            </a:rPr>
            <a:t>particular</a:t>
          </a:r>
          <a:r>
            <a:rPr lang="en-US"/>
            <a:t> * </a:t>
          </a:r>
          <a:r>
            <a:rPr lang="en-US" sz="1100" b="0" i="0" u="none" strike="noStrike">
              <a:solidFill>
                <a:schemeClr val="dk1"/>
              </a:solidFill>
              <a:effectLst/>
              <a:latin typeface="+mn-lt"/>
              <a:ea typeface="+mn-ea"/>
              <a:cs typeface="+mn-cs"/>
            </a:rPr>
            <a:t>said</a:t>
          </a:r>
          <a:r>
            <a:rPr lang="en-US"/>
            <a:t> * </a:t>
          </a:r>
          <a:r>
            <a:rPr lang="en-US" sz="1100" b="0" i="0" u="none" strike="noStrike">
              <a:solidFill>
                <a:schemeClr val="dk1"/>
              </a:solidFill>
              <a:effectLst/>
              <a:latin typeface="+mn-lt"/>
              <a:ea typeface="+mn-ea"/>
              <a:cs typeface="+mn-cs"/>
            </a:rPr>
            <a:t>role</a:t>
          </a:r>
          <a:r>
            <a:rPr lang="en-US"/>
            <a:t> * </a:t>
          </a:r>
          <a:r>
            <a:rPr lang="en-US" sz="1100" b="0" i="0" u="none" strike="noStrike">
              <a:solidFill>
                <a:schemeClr val="dk1"/>
              </a:solidFill>
              <a:effectLst/>
              <a:latin typeface="+mn-lt"/>
              <a:ea typeface="+mn-ea"/>
              <a:cs typeface="+mn-cs"/>
            </a:rPr>
            <a:t>heart * </a:t>
          </a:r>
          <a:r>
            <a:rPr lang="en-US"/>
            <a:t> </a:t>
          </a:r>
          <a:r>
            <a:rPr lang="en-US" sz="1100" b="0" i="0" u="none" strike="noStrike">
              <a:solidFill>
                <a:schemeClr val="dk1"/>
              </a:solidFill>
              <a:effectLst/>
              <a:latin typeface="+mn-lt"/>
              <a:ea typeface="+mn-ea"/>
              <a:cs typeface="+mn-cs"/>
            </a:rPr>
            <a:t>open</a:t>
          </a:r>
          <a:r>
            <a:rPr lang="en-US"/>
            <a:t> * </a:t>
          </a:r>
          <a:r>
            <a:rPr lang="en-US" sz="1100" b="0" i="0" u="none" strike="noStrike">
              <a:solidFill>
                <a:schemeClr val="dk1"/>
              </a:solidFill>
              <a:effectLst/>
              <a:latin typeface="+mn-lt"/>
              <a:ea typeface="+mn-ea"/>
              <a:cs typeface="+mn-cs"/>
            </a:rPr>
            <a:t>use</a:t>
          </a:r>
          <a:r>
            <a:rPr lang="en-US"/>
            <a:t> * </a:t>
          </a:r>
          <a:r>
            <a:rPr lang="en-US" sz="1100" b="0" i="0" u="none" strike="noStrike">
              <a:solidFill>
                <a:schemeClr val="dk1"/>
              </a:solidFill>
              <a:effectLst/>
              <a:latin typeface="+mn-lt"/>
              <a:ea typeface="+mn-ea"/>
              <a:cs typeface="+mn-cs"/>
            </a:rPr>
            <a:t>decisions *</a:t>
          </a:r>
          <a:r>
            <a:rPr lang="en-US"/>
            <a:t> </a:t>
          </a:r>
          <a:r>
            <a:rPr lang="en-US" sz="1100" b="0" i="0" u="none" strike="noStrike">
              <a:solidFill>
                <a:schemeClr val="dk1"/>
              </a:solidFill>
              <a:effectLst/>
              <a:latin typeface="+mn-lt"/>
              <a:ea typeface="+mn-ea"/>
              <a:cs typeface="+mn-cs"/>
            </a:rPr>
            <a:t>Seek</a:t>
          </a:r>
          <a:r>
            <a:rPr lang="en-US"/>
            <a:t> </a:t>
          </a:r>
          <a:endParaRPr lang="en-US" sz="1100"/>
        </a:p>
      </xdr:txBody>
    </xdr:sp>
    <xdr:clientData/>
  </xdr:twoCellAnchor>
  <xdr:twoCellAnchor>
    <xdr:from>
      <xdr:col>23</xdr:col>
      <xdr:colOff>190500</xdr:colOff>
      <xdr:row>24</xdr:row>
      <xdr:rowOff>171450</xdr:rowOff>
    </xdr:from>
    <xdr:to>
      <xdr:col>26</xdr:col>
      <xdr:colOff>104776</xdr:colOff>
      <xdr:row>29</xdr:row>
      <xdr:rowOff>152400</xdr:rowOff>
    </xdr:to>
    <xdr:sp macro="" textlink="">
      <xdr:nvSpPr>
        <xdr:cNvPr id="38" name="TextBox 37"/>
        <xdr:cNvSpPr txBox="1"/>
      </xdr:nvSpPr>
      <xdr:spPr>
        <a:xfrm>
          <a:off x="22050375" y="5172075"/>
          <a:ext cx="1743076" cy="933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 The pope *</a:t>
          </a:r>
          <a:r>
            <a:rPr lang="en-US"/>
            <a:t> </a:t>
          </a:r>
          <a:r>
            <a:rPr lang="en-US" sz="1100" b="0" i="0" u="none" strike="noStrike">
              <a:solidFill>
                <a:schemeClr val="dk1"/>
              </a:solidFill>
              <a:effectLst/>
              <a:latin typeface="+mn-lt"/>
              <a:ea typeface="+mn-ea"/>
              <a:cs typeface="+mn-cs"/>
            </a:rPr>
            <a:t>Society of Jesus</a:t>
          </a:r>
          <a:r>
            <a:rPr lang="en-US"/>
            <a:t> * </a:t>
          </a:r>
          <a:r>
            <a:rPr lang="en-US" sz="1100" b="0" i="0" u="none" strike="noStrike">
              <a:solidFill>
                <a:schemeClr val="dk1"/>
              </a:solidFill>
              <a:effectLst/>
              <a:latin typeface="+mn-lt"/>
              <a:ea typeface="+mn-ea"/>
              <a:cs typeface="+mn-cs"/>
            </a:rPr>
            <a:t>the Society of</a:t>
          </a:r>
          <a:r>
            <a:rPr lang="en-US"/>
            <a:t> * </a:t>
          </a:r>
          <a:r>
            <a:rPr lang="en-US" sz="1100" b="0" i="0" u="none" strike="noStrike">
              <a:solidFill>
                <a:schemeClr val="dk1"/>
              </a:solidFill>
              <a:effectLst/>
              <a:latin typeface="+mn-lt"/>
              <a:ea typeface="+mn-ea"/>
              <a:cs typeface="+mn-cs"/>
            </a:rPr>
            <a:t>of the Society</a:t>
          </a:r>
          <a:r>
            <a:rPr lang="en-US"/>
            <a:t> </a:t>
          </a:r>
          <a:r>
            <a:rPr lang="en-US" sz="1100" b="0" i="0" u="none" strike="noStrike">
              <a:solidFill>
                <a:schemeClr val="dk1"/>
              </a:solidFill>
              <a:effectLst/>
              <a:latin typeface="+mn-lt"/>
              <a:ea typeface="+mn-ea"/>
              <a:cs typeface="+mn-cs"/>
            </a:rPr>
            <a:t>of * the Gospel *</a:t>
          </a:r>
          <a:r>
            <a:rPr lang="en-US"/>
            <a:t> </a:t>
          </a:r>
          <a:r>
            <a:rPr lang="en-US" sz="1100" b="0" i="0" u="none" strike="noStrike">
              <a:solidFill>
                <a:schemeClr val="dk1"/>
              </a:solidFill>
              <a:effectLst/>
              <a:latin typeface="+mn-lt"/>
              <a:ea typeface="+mn-ea"/>
              <a:cs typeface="+mn-cs"/>
            </a:rPr>
            <a:t>the life of *</a:t>
          </a:r>
          <a:r>
            <a:rPr lang="en-US"/>
            <a:t> </a:t>
          </a:r>
          <a:r>
            <a:rPr lang="en-US" sz="1100" b="0" i="0" u="none" strike="noStrike">
              <a:solidFill>
                <a:schemeClr val="dk1"/>
              </a:solidFill>
              <a:effectLst/>
              <a:latin typeface="+mn-lt"/>
              <a:ea typeface="+mn-ea"/>
              <a:cs typeface="+mn-cs"/>
            </a:rPr>
            <a:t>women in the</a:t>
          </a:r>
          <a:r>
            <a:rPr lang="en-US"/>
            <a:t> * </a:t>
          </a:r>
          <a:r>
            <a:rPr lang="en-US" sz="1100" b="0" i="0" u="none" strike="noStrike">
              <a:solidFill>
                <a:schemeClr val="dk1"/>
              </a:solidFill>
              <a:effectLst/>
              <a:latin typeface="+mn-lt"/>
              <a:ea typeface="+mn-ea"/>
              <a:cs typeface="+mn-cs"/>
            </a:rPr>
            <a:t>in the church</a:t>
          </a:r>
          <a:r>
            <a:rPr lang="en-US"/>
            <a:t> </a:t>
          </a:r>
          <a:endParaRPr lang="en-US" sz="1100"/>
        </a:p>
      </xdr:txBody>
    </xdr:sp>
    <xdr:clientData/>
  </xdr:twoCellAnchor>
  <xdr:twoCellAnchor>
    <xdr:from>
      <xdr:col>18</xdr:col>
      <xdr:colOff>504825</xdr:colOff>
      <xdr:row>36</xdr:row>
      <xdr:rowOff>38100</xdr:rowOff>
    </xdr:from>
    <xdr:to>
      <xdr:col>21</xdr:col>
      <xdr:colOff>76200</xdr:colOff>
      <xdr:row>37</xdr:row>
      <xdr:rowOff>133350</xdr:rowOff>
    </xdr:to>
    <xdr:sp macro="" textlink="">
      <xdr:nvSpPr>
        <xdr:cNvPr id="39" name="TextBox 38"/>
        <xdr:cNvSpPr txBox="1"/>
      </xdr:nvSpPr>
      <xdr:spPr>
        <a:xfrm>
          <a:off x="19316700" y="7324725"/>
          <a:ext cx="1400175" cy="285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does not</a:t>
          </a:r>
          <a:r>
            <a:rPr lang="en-US"/>
            <a:t> * </a:t>
          </a:r>
          <a:r>
            <a:rPr lang="en-US" sz="1100" b="0" i="0" u="none" strike="noStrike">
              <a:solidFill>
                <a:schemeClr val="dk1"/>
              </a:solidFill>
              <a:effectLst/>
              <a:latin typeface="+mn-lt"/>
              <a:ea typeface="+mn-ea"/>
              <a:cs typeface="+mn-cs"/>
            </a:rPr>
            <a:t>did not</a:t>
          </a:r>
          <a:r>
            <a:rPr lang="en-US"/>
            <a:t> </a:t>
          </a:r>
          <a:endParaRPr lang="en-US" sz="1100"/>
        </a:p>
      </xdr:txBody>
    </xdr:sp>
    <xdr:clientData/>
  </xdr:twoCellAnchor>
  <xdr:twoCellAnchor>
    <xdr:from>
      <xdr:col>12</xdr:col>
      <xdr:colOff>295275</xdr:colOff>
      <xdr:row>31</xdr:row>
      <xdr:rowOff>152399</xdr:rowOff>
    </xdr:from>
    <xdr:to>
      <xdr:col>18</xdr:col>
      <xdr:colOff>266700</xdr:colOff>
      <xdr:row>37</xdr:row>
      <xdr:rowOff>123824</xdr:rowOff>
    </xdr:to>
    <xdr:sp macro="" textlink="">
      <xdr:nvSpPr>
        <xdr:cNvPr id="40" name="TextBox 39"/>
        <xdr:cNvSpPr txBox="1"/>
      </xdr:nvSpPr>
      <xdr:spPr>
        <a:xfrm>
          <a:off x="15240000" y="6486524"/>
          <a:ext cx="3838575" cy="11144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does *</a:t>
          </a:r>
          <a:r>
            <a:rPr lang="en-US"/>
            <a:t> </a:t>
          </a:r>
          <a:r>
            <a:rPr lang="en-US" sz="1100" b="0" i="0" u="none" strike="noStrike">
              <a:solidFill>
                <a:schemeClr val="dk1"/>
              </a:solidFill>
              <a:effectLst/>
              <a:latin typeface="+mn-lt"/>
              <a:ea typeface="+mn-ea"/>
              <a:cs typeface="+mn-cs"/>
            </a:rPr>
            <a:t>important</a:t>
          </a:r>
          <a:r>
            <a:rPr lang="en-US"/>
            <a:t> * </a:t>
          </a:r>
          <a:r>
            <a:rPr lang="en-US" sz="1100" b="0" i="0" u="none" strike="noStrike">
              <a:solidFill>
                <a:schemeClr val="dk1"/>
              </a:solidFill>
              <a:effectLst/>
              <a:latin typeface="+mn-lt"/>
              <a:ea typeface="+mn-ea"/>
              <a:cs typeface="+mn-cs"/>
            </a:rPr>
            <a:t>discernment</a:t>
          </a:r>
          <a:r>
            <a:rPr lang="en-US"/>
            <a:t> * </a:t>
          </a:r>
          <a:r>
            <a:rPr lang="en-US" sz="1100" b="0" i="0" u="none" strike="noStrike">
              <a:solidFill>
                <a:schemeClr val="dk1"/>
              </a:solidFill>
              <a:effectLst/>
              <a:latin typeface="+mn-lt"/>
              <a:ea typeface="+mn-ea"/>
              <a:cs typeface="+mn-cs"/>
            </a:rPr>
            <a:t>women</a:t>
          </a:r>
          <a:r>
            <a:rPr lang="en-US"/>
            <a:t> * </a:t>
          </a:r>
          <a:r>
            <a:rPr lang="en-US" sz="1100" b="0" i="0" u="none" strike="noStrike">
              <a:solidFill>
                <a:schemeClr val="dk1"/>
              </a:solidFill>
              <a:effectLst/>
              <a:latin typeface="+mn-lt"/>
              <a:ea typeface="+mn-ea"/>
              <a:cs typeface="+mn-cs"/>
            </a:rPr>
            <a:t>Ignatius</a:t>
          </a:r>
          <a:r>
            <a:rPr lang="en-US"/>
            <a:t> * </a:t>
          </a:r>
          <a:r>
            <a:rPr lang="en-US" sz="1100" b="0" i="0" u="none" strike="noStrike">
              <a:solidFill>
                <a:schemeClr val="dk1"/>
              </a:solidFill>
              <a:effectLst/>
              <a:latin typeface="+mn-lt"/>
              <a:ea typeface="+mn-ea"/>
              <a:cs typeface="+mn-cs"/>
            </a:rPr>
            <a:t>experience</a:t>
          </a:r>
          <a:r>
            <a:rPr lang="en-US"/>
            <a:t> * </a:t>
          </a:r>
          <a:r>
            <a:rPr lang="en-US" sz="1100" b="0" i="0" u="none" strike="noStrike">
              <a:solidFill>
                <a:schemeClr val="dk1"/>
              </a:solidFill>
              <a:effectLst/>
              <a:latin typeface="+mn-lt"/>
              <a:ea typeface="+mn-ea"/>
              <a:cs typeface="+mn-cs"/>
            </a:rPr>
            <a:t>father</a:t>
          </a:r>
          <a:r>
            <a:rPr lang="en-US"/>
            <a:t> * </a:t>
          </a:r>
          <a:r>
            <a:rPr lang="en-US" sz="1100" b="0" i="0" u="none" strike="noStrike">
              <a:solidFill>
                <a:schemeClr val="dk1"/>
              </a:solidFill>
              <a:effectLst/>
              <a:latin typeface="+mn-lt"/>
              <a:ea typeface="+mn-ea"/>
              <a:cs typeface="+mn-cs"/>
            </a:rPr>
            <a:t>Day</a:t>
          </a:r>
          <a:r>
            <a:rPr lang="en-US"/>
            <a:t> * </a:t>
          </a:r>
          <a:r>
            <a:rPr lang="en-US" sz="1100" b="0" i="0" u="none" strike="noStrike">
              <a:solidFill>
                <a:schemeClr val="dk1"/>
              </a:solidFill>
              <a:effectLst/>
              <a:latin typeface="+mn-lt"/>
              <a:ea typeface="+mn-ea"/>
              <a:cs typeface="+mn-cs"/>
            </a:rPr>
            <a:t>Jesuits</a:t>
          </a:r>
          <a:r>
            <a:rPr lang="en-US"/>
            <a:t> * </a:t>
          </a:r>
          <a:r>
            <a:rPr lang="en-US" sz="1100" b="0" i="0" u="none" strike="noStrike">
              <a:solidFill>
                <a:schemeClr val="dk1"/>
              </a:solidFill>
              <a:effectLst/>
              <a:latin typeface="+mn-lt"/>
              <a:ea typeface="+mn-ea"/>
              <a:cs typeface="+mn-cs"/>
            </a:rPr>
            <a:t>Gospel</a:t>
          </a:r>
          <a:r>
            <a:rPr lang="en-US"/>
            <a:t> * </a:t>
          </a:r>
          <a:r>
            <a:rPr lang="en-US" sz="1100" b="0" i="0" u="none" strike="noStrike">
              <a:solidFill>
                <a:schemeClr val="dk1"/>
              </a:solidFill>
              <a:effectLst/>
              <a:latin typeface="+mn-lt"/>
              <a:ea typeface="+mn-ea"/>
              <a:cs typeface="+mn-cs"/>
            </a:rPr>
            <a:t>thing</a:t>
          </a:r>
          <a:r>
            <a:rPr lang="en-US"/>
            <a:t> * </a:t>
          </a:r>
          <a:r>
            <a:rPr lang="en-US" sz="1100" b="0" i="0" u="none" strike="noStrike">
              <a:solidFill>
                <a:schemeClr val="dk1"/>
              </a:solidFill>
              <a:effectLst/>
              <a:latin typeface="+mn-lt"/>
              <a:ea typeface="+mn-ea"/>
              <a:cs typeface="+mn-cs"/>
            </a:rPr>
            <a:t>find</a:t>
          </a:r>
          <a:r>
            <a:rPr lang="en-US"/>
            <a:t> * </a:t>
          </a:r>
          <a:r>
            <a:rPr lang="en-US" sz="1100" b="0" i="0" u="none" strike="noStrike">
              <a:solidFill>
                <a:schemeClr val="dk1"/>
              </a:solidFill>
              <a:effectLst/>
              <a:latin typeface="+mn-lt"/>
              <a:ea typeface="+mn-ea"/>
              <a:cs typeface="+mn-cs"/>
            </a:rPr>
            <a:t>been</a:t>
          </a:r>
          <a:r>
            <a:rPr lang="en-US"/>
            <a:t> * </a:t>
          </a:r>
          <a:r>
            <a:rPr lang="en-US" sz="1100" b="0" i="0" u="none" strike="noStrike">
              <a:solidFill>
                <a:schemeClr val="dk1"/>
              </a:solidFill>
              <a:effectLst/>
              <a:latin typeface="+mn-lt"/>
              <a:ea typeface="+mn-ea"/>
              <a:cs typeface="+mn-cs"/>
            </a:rPr>
            <a:t>being</a:t>
          </a:r>
          <a:r>
            <a:rPr lang="en-US"/>
            <a:t> * </a:t>
          </a:r>
          <a:r>
            <a:rPr lang="en-US" sz="1100" b="0" i="0" u="none" strike="noStrike">
              <a:solidFill>
                <a:schemeClr val="dk1"/>
              </a:solidFill>
              <a:effectLst/>
              <a:latin typeface="+mn-lt"/>
              <a:ea typeface="+mn-ea"/>
              <a:cs typeface="+mn-cs"/>
            </a:rPr>
            <a:t>read</a:t>
          </a:r>
          <a:r>
            <a:rPr lang="en-US"/>
            <a:t> * </a:t>
          </a:r>
          <a:r>
            <a:rPr lang="en-US" sz="1100" b="0" i="0" u="none" strike="noStrike">
              <a:solidFill>
                <a:schemeClr val="dk1"/>
              </a:solidFill>
              <a:effectLst/>
              <a:latin typeface="+mn-lt"/>
              <a:ea typeface="+mn-ea"/>
              <a:cs typeface="+mn-cs"/>
            </a:rPr>
            <a:t>see</a:t>
          </a:r>
          <a:r>
            <a:rPr lang="en-US"/>
            <a:t> * </a:t>
          </a:r>
          <a:r>
            <a:rPr lang="en-US" sz="1100" b="0" i="0" u="none" strike="noStrike">
              <a:solidFill>
                <a:schemeClr val="dk1"/>
              </a:solidFill>
              <a:effectLst/>
              <a:latin typeface="+mn-lt"/>
              <a:ea typeface="+mn-ea"/>
              <a:cs typeface="+mn-cs"/>
            </a:rPr>
            <a:t>Christ</a:t>
          </a:r>
          <a:r>
            <a:rPr lang="en-US"/>
            <a:t> * </a:t>
          </a:r>
          <a:r>
            <a:rPr lang="en-US" sz="1100" b="0" i="0" u="none" strike="noStrike">
              <a:solidFill>
                <a:schemeClr val="dk1"/>
              </a:solidFill>
              <a:effectLst/>
              <a:latin typeface="+mn-lt"/>
              <a:ea typeface="+mn-ea"/>
              <a:cs typeface="+mn-cs"/>
            </a:rPr>
            <a:t>world</a:t>
          </a:r>
          <a:r>
            <a:rPr lang="en-US"/>
            <a:t> * </a:t>
          </a:r>
          <a:r>
            <a:rPr lang="en-US" sz="1100" b="0" i="0" u="none" strike="noStrike">
              <a:solidFill>
                <a:schemeClr val="dk1"/>
              </a:solidFill>
              <a:effectLst/>
              <a:latin typeface="+mn-lt"/>
              <a:ea typeface="+mn-ea"/>
              <a:cs typeface="+mn-cs"/>
            </a:rPr>
            <a:t>order</a:t>
          </a:r>
          <a:r>
            <a:rPr lang="en-US"/>
            <a:t> * </a:t>
          </a:r>
          <a:r>
            <a:rPr lang="en-US" sz="1100" b="0" i="0" u="none" strike="noStrike">
              <a:solidFill>
                <a:schemeClr val="dk1"/>
              </a:solidFill>
              <a:effectLst/>
              <a:latin typeface="+mn-lt"/>
              <a:ea typeface="+mn-ea"/>
              <a:cs typeface="+mn-cs"/>
            </a:rPr>
            <a:t>Lord</a:t>
          </a:r>
          <a:r>
            <a:rPr lang="en-US"/>
            <a:t> * </a:t>
          </a:r>
          <a:r>
            <a:rPr lang="en-US" sz="1100" b="0" i="0" u="none" strike="noStrike">
              <a:solidFill>
                <a:schemeClr val="dk1"/>
              </a:solidFill>
              <a:effectLst/>
              <a:latin typeface="+mn-lt"/>
              <a:ea typeface="+mn-ea"/>
              <a:cs typeface="+mn-cs"/>
            </a:rPr>
            <a:t>love</a:t>
          </a:r>
          <a:r>
            <a:rPr lang="en-US"/>
            <a:t> * </a:t>
          </a:r>
          <a:r>
            <a:rPr lang="en-US" sz="1100" b="0" i="0" u="none" strike="noStrike">
              <a:solidFill>
                <a:schemeClr val="dk1"/>
              </a:solidFill>
              <a:effectLst/>
              <a:latin typeface="+mn-lt"/>
              <a:ea typeface="+mn-ea"/>
              <a:cs typeface="+mn-cs"/>
            </a:rPr>
            <a:t>understand</a:t>
          </a:r>
          <a:r>
            <a:rPr lang="en-US"/>
            <a:t> * </a:t>
          </a:r>
          <a:r>
            <a:rPr lang="en-US" sz="1100" b="0" i="0" u="none" strike="noStrike">
              <a:solidFill>
                <a:schemeClr val="dk1"/>
              </a:solidFill>
              <a:effectLst/>
              <a:latin typeface="+mn-lt"/>
              <a:ea typeface="+mn-ea"/>
              <a:cs typeface="+mn-cs"/>
            </a:rPr>
            <a:t>faith</a:t>
          </a:r>
          <a:r>
            <a:rPr lang="en-US"/>
            <a:t> * </a:t>
          </a:r>
          <a:r>
            <a:rPr lang="en-US" sz="1100" b="0" i="0" u="none" strike="noStrike">
              <a:solidFill>
                <a:schemeClr val="dk1"/>
              </a:solidFill>
              <a:effectLst/>
              <a:latin typeface="+mn-lt"/>
              <a:ea typeface="+mn-ea"/>
              <a:cs typeface="+mn-cs"/>
            </a:rPr>
            <a:t>make</a:t>
          </a:r>
          <a:r>
            <a:rPr lang="en-US"/>
            <a:t> * </a:t>
          </a:r>
          <a:r>
            <a:rPr lang="en-US" sz="1100" b="0" i="0" u="none" strike="noStrike">
              <a:solidFill>
                <a:schemeClr val="dk1"/>
              </a:solidFill>
              <a:effectLst/>
              <a:latin typeface="+mn-lt"/>
              <a:ea typeface="+mn-ea"/>
              <a:cs typeface="+mn-cs"/>
            </a:rPr>
            <a:t>would</a:t>
          </a:r>
          <a:r>
            <a:rPr lang="en-US"/>
            <a:t> * </a:t>
          </a:r>
          <a:r>
            <a:rPr lang="en-US" sz="1100" b="0" i="0" u="none" strike="noStrike">
              <a:solidFill>
                <a:schemeClr val="dk1"/>
              </a:solidFill>
              <a:effectLst/>
              <a:latin typeface="+mn-lt"/>
              <a:ea typeface="+mn-ea"/>
              <a:cs typeface="+mn-cs"/>
            </a:rPr>
            <a:t>says</a:t>
          </a:r>
          <a:r>
            <a:rPr lang="en-US"/>
            <a:t> * </a:t>
          </a:r>
          <a:r>
            <a:rPr lang="en-US" sz="1100" b="0" i="0" u="none" strike="noStrike">
              <a:solidFill>
                <a:schemeClr val="dk1"/>
              </a:solidFill>
              <a:effectLst/>
              <a:latin typeface="+mn-lt"/>
              <a:ea typeface="+mn-ea"/>
              <a:cs typeface="+mn-cs"/>
            </a:rPr>
            <a:t>will</a:t>
          </a:r>
          <a:r>
            <a:rPr lang="en-US"/>
            <a:t> * </a:t>
          </a:r>
          <a:r>
            <a:rPr lang="en-US" sz="1100" b="0" i="0" u="none" strike="noStrike">
              <a:solidFill>
                <a:schemeClr val="dk1"/>
              </a:solidFill>
              <a:effectLst/>
              <a:latin typeface="+mn-lt"/>
              <a:ea typeface="+mn-ea"/>
              <a:cs typeface="+mn-cs"/>
            </a:rPr>
            <a:t>did</a:t>
          </a:r>
          <a:r>
            <a:rPr lang="en-US"/>
            <a:t> * </a:t>
          </a:r>
          <a:r>
            <a:rPr lang="en-US" sz="1100" b="0" i="0" u="none" strike="noStrike">
              <a:solidFill>
                <a:schemeClr val="dk1"/>
              </a:solidFill>
              <a:effectLst/>
              <a:latin typeface="+mn-lt"/>
              <a:ea typeface="+mn-ea"/>
              <a:cs typeface="+mn-cs"/>
            </a:rPr>
            <a:t>live</a:t>
          </a:r>
          <a:r>
            <a:rPr lang="en-US"/>
            <a:t> * </a:t>
          </a:r>
          <a:r>
            <a:rPr lang="en-US" sz="1100" b="0" i="0" u="none" strike="noStrike">
              <a:solidFill>
                <a:schemeClr val="dk1"/>
              </a:solidFill>
              <a:effectLst/>
              <a:latin typeface="+mn-lt"/>
              <a:ea typeface="+mn-ea"/>
              <a:cs typeface="+mn-cs"/>
            </a:rPr>
            <a:t>cannot</a:t>
          </a:r>
          <a:r>
            <a:rPr lang="en-US"/>
            <a:t> * </a:t>
          </a:r>
          <a:r>
            <a:rPr lang="en-US" sz="1100" b="0" i="0" u="none" strike="noStrike">
              <a:solidFill>
                <a:schemeClr val="dk1"/>
              </a:solidFill>
              <a:effectLst/>
              <a:latin typeface="+mn-lt"/>
              <a:ea typeface="+mn-ea"/>
              <a:cs typeface="+mn-cs"/>
            </a:rPr>
            <a:t>every</a:t>
          </a:r>
          <a:r>
            <a:rPr lang="en-US"/>
            <a:t> * </a:t>
          </a:r>
          <a:r>
            <a:rPr lang="en-US" sz="1100" b="0" i="0" u="none" strike="noStrike">
              <a:solidFill>
                <a:schemeClr val="dk1"/>
              </a:solidFill>
              <a:effectLst/>
              <a:latin typeface="+mn-lt"/>
              <a:ea typeface="+mn-ea"/>
              <a:cs typeface="+mn-cs"/>
            </a:rPr>
            <a:t>tell</a:t>
          </a:r>
          <a:r>
            <a:rPr lang="en-US"/>
            <a:t> * </a:t>
          </a:r>
          <a:r>
            <a:rPr lang="en-US" sz="1100" b="0" i="0" u="none" strike="noStrike">
              <a:solidFill>
                <a:schemeClr val="dk1"/>
              </a:solidFill>
              <a:effectLst/>
              <a:latin typeface="+mn-lt"/>
              <a:ea typeface="+mn-ea"/>
              <a:cs typeface="+mn-cs"/>
            </a:rPr>
            <a:t>too</a:t>
          </a:r>
          <a:r>
            <a:rPr lang="en-US"/>
            <a:t> * </a:t>
          </a:r>
          <a:r>
            <a:rPr lang="en-US" sz="1100" b="0" i="0" u="none" strike="noStrike">
              <a:solidFill>
                <a:schemeClr val="dk1"/>
              </a:solidFill>
              <a:effectLst/>
              <a:latin typeface="+mn-lt"/>
              <a:ea typeface="+mn-ea"/>
              <a:cs typeface="+mn-cs"/>
            </a:rPr>
            <a:t>say</a:t>
          </a:r>
          <a:r>
            <a:rPr lang="en-US"/>
            <a:t> * </a:t>
          </a:r>
          <a:r>
            <a:rPr lang="en-US" sz="1100" b="0" i="0" u="none" strike="noStrike">
              <a:solidFill>
                <a:schemeClr val="dk1"/>
              </a:solidFill>
              <a:effectLst/>
              <a:latin typeface="+mn-lt"/>
              <a:ea typeface="+mn-ea"/>
              <a:cs typeface="+mn-cs"/>
            </a:rPr>
            <a:t>want</a:t>
          </a:r>
          <a:r>
            <a:rPr lang="en-US"/>
            <a:t> * </a:t>
          </a:r>
          <a:r>
            <a:rPr lang="en-US" sz="1100" b="0" i="0" u="none" strike="noStrike">
              <a:solidFill>
                <a:schemeClr val="dk1"/>
              </a:solidFill>
              <a:effectLst/>
              <a:latin typeface="+mn-lt"/>
              <a:ea typeface="+mn-ea"/>
              <a:cs typeface="+mn-cs"/>
            </a:rPr>
            <a:t>means</a:t>
          </a:r>
          <a:r>
            <a:rPr lang="en-US"/>
            <a:t> * </a:t>
          </a:r>
          <a:r>
            <a:rPr lang="en-US" sz="1100" b="0" i="0" u="none" strike="noStrike">
              <a:solidFill>
                <a:schemeClr val="dk1"/>
              </a:solidFill>
              <a:effectLst/>
              <a:latin typeface="+mn-lt"/>
              <a:ea typeface="+mn-ea"/>
              <a:cs typeface="+mn-cs"/>
            </a:rPr>
            <a:t>spiritual *</a:t>
          </a:r>
          <a:r>
            <a:rPr lang="en-US"/>
            <a:t> </a:t>
          </a:r>
          <a:r>
            <a:rPr lang="en-US" sz="1100" b="0" i="0" u="none" strike="noStrike">
              <a:solidFill>
                <a:schemeClr val="dk1"/>
              </a:solidFill>
              <a:effectLst/>
              <a:latin typeface="+mn-lt"/>
              <a:ea typeface="+mn-ea"/>
              <a:cs typeface="+mn-cs"/>
            </a:rPr>
            <a:t>therefore</a:t>
          </a:r>
          <a:r>
            <a:rPr lang="en-US"/>
            <a:t> * </a:t>
          </a:r>
          <a:r>
            <a:rPr lang="en-US" sz="1100" b="0" i="0" u="none" strike="noStrike">
              <a:solidFill>
                <a:schemeClr val="dk1"/>
              </a:solidFill>
              <a:effectLst/>
              <a:latin typeface="+mn-lt"/>
              <a:ea typeface="+mn-ea"/>
              <a:cs typeface="+mn-cs"/>
            </a:rPr>
            <a:t>man</a:t>
          </a:r>
          <a:r>
            <a:rPr lang="en-US"/>
            <a:t> * </a:t>
          </a:r>
          <a:r>
            <a:rPr lang="en-US" sz="1100" b="0" i="0" u="none" strike="noStrike">
              <a:solidFill>
                <a:schemeClr val="dk1"/>
              </a:solidFill>
              <a:effectLst/>
              <a:latin typeface="+mn-lt"/>
              <a:ea typeface="+mn-ea"/>
              <a:cs typeface="+mn-cs"/>
            </a:rPr>
            <a:t>good</a:t>
          </a:r>
          <a:r>
            <a:rPr lang="en-US"/>
            <a:t> * </a:t>
          </a:r>
          <a:r>
            <a:rPr lang="en-US" sz="1100" b="0" i="0" u="none" strike="noStrike">
              <a:solidFill>
                <a:schemeClr val="dk1"/>
              </a:solidFill>
              <a:effectLst/>
              <a:latin typeface="+mn-lt"/>
              <a:ea typeface="+mn-ea"/>
              <a:cs typeface="+mn-cs"/>
            </a:rPr>
            <a:t>young</a:t>
          </a:r>
          <a:r>
            <a:rPr lang="en-US"/>
            <a:t> * </a:t>
          </a:r>
          <a:r>
            <a:rPr lang="en-US" sz="1100" b="0" i="0" u="none" strike="noStrike">
              <a:solidFill>
                <a:schemeClr val="dk1"/>
              </a:solidFill>
              <a:effectLst/>
              <a:latin typeface="+mn-lt"/>
              <a:ea typeface="+mn-ea"/>
              <a:cs typeface="+mn-cs"/>
            </a:rPr>
            <a:t>should</a:t>
          </a:r>
          <a:r>
            <a:rPr lang="en-US"/>
            <a:t> </a:t>
          </a:r>
          <a:endParaRPr lang="en-US" sz="1100"/>
        </a:p>
      </xdr:txBody>
    </xdr:sp>
    <xdr:clientData/>
  </xdr:twoCellAnchor>
  <xdr:twoCellAnchor>
    <xdr:from>
      <xdr:col>12</xdr:col>
      <xdr:colOff>314324</xdr:colOff>
      <xdr:row>24</xdr:row>
      <xdr:rowOff>114299</xdr:rowOff>
    </xdr:from>
    <xdr:to>
      <xdr:col>14</xdr:col>
      <xdr:colOff>628649</xdr:colOff>
      <xdr:row>31</xdr:row>
      <xdr:rowOff>85725</xdr:rowOff>
    </xdr:to>
    <xdr:sp macro="" textlink="">
      <xdr:nvSpPr>
        <xdr:cNvPr id="41" name="TextBox 40"/>
        <xdr:cNvSpPr txBox="1"/>
      </xdr:nvSpPr>
      <xdr:spPr>
        <a:xfrm>
          <a:off x="15259049" y="5114924"/>
          <a:ext cx="1533525" cy="13049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interview</a:t>
          </a:r>
          <a:r>
            <a:rPr lang="en-US"/>
            <a:t> * </a:t>
          </a:r>
          <a:r>
            <a:rPr lang="en-US" sz="1100" b="0" i="0" u="none" strike="noStrike">
              <a:solidFill>
                <a:schemeClr val="dk1"/>
              </a:solidFill>
              <a:effectLst/>
              <a:latin typeface="+mn-lt"/>
              <a:ea typeface="+mn-ea"/>
              <a:cs typeface="+mn-cs"/>
            </a:rPr>
            <a:t>small * </a:t>
          </a:r>
          <a:r>
            <a:rPr lang="en-US"/>
            <a:t> </a:t>
          </a:r>
          <a:r>
            <a:rPr lang="en-US" sz="1100" b="0" i="0" u="none" strike="noStrike">
              <a:solidFill>
                <a:schemeClr val="dk1"/>
              </a:solidFill>
              <a:effectLst/>
              <a:latin typeface="+mn-lt"/>
              <a:ea typeface="+mn-ea"/>
              <a:cs typeface="+mn-cs"/>
            </a:rPr>
            <a:t>makes *</a:t>
          </a:r>
          <a:r>
            <a:rPr lang="en-US"/>
            <a:t> </a:t>
          </a:r>
          <a:r>
            <a:rPr lang="en-US" sz="1100" b="0" i="0" u="none" strike="noStrike">
              <a:solidFill>
                <a:schemeClr val="dk1"/>
              </a:solidFill>
              <a:effectLst/>
              <a:latin typeface="+mn-lt"/>
              <a:ea typeface="+mn-ea"/>
              <a:cs typeface="+mn-cs"/>
            </a:rPr>
            <a:t>own</a:t>
          </a:r>
          <a:r>
            <a:rPr lang="en-US"/>
            <a:t> * </a:t>
          </a:r>
          <a:r>
            <a:rPr lang="en-US" sz="1100" b="0" i="0" u="none" strike="noStrike">
              <a:solidFill>
                <a:schemeClr val="dk1"/>
              </a:solidFill>
              <a:effectLst/>
              <a:latin typeface="+mn-lt"/>
              <a:ea typeface="+mn-ea"/>
              <a:cs typeface="+mn-cs"/>
            </a:rPr>
            <a:t>two * </a:t>
          </a:r>
          <a:r>
            <a:rPr lang="en-US"/>
            <a:t> </a:t>
          </a:r>
          <a:r>
            <a:rPr lang="en-US" sz="1100" b="0" i="0" u="none" strike="noStrike">
              <a:solidFill>
                <a:schemeClr val="dk1"/>
              </a:solidFill>
              <a:effectLst/>
              <a:latin typeface="+mn-lt"/>
              <a:ea typeface="+mn-ea"/>
              <a:cs typeface="+mn-cs"/>
            </a:rPr>
            <a:t>come</a:t>
          </a:r>
          <a:r>
            <a:rPr lang="en-US"/>
            <a:t> * </a:t>
          </a:r>
          <a:r>
            <a:rPr lang="en-US" sz="1100" b="0" i="0" u="none" strike="noStrike">
              <a:solidFill>
                <a:schemeClr val="dk1"/>
              </a:solidFill>
              <a:effectLst/>
              <a:latin typeface="+mn-lt"/>
              <a:ea typeface="+mn-ea"/>
              <a:cs typeface="+mn-cs"/>
            </a:rPr>
            <a:t>take</a:t>
          </a:r>
          <a:r>
            <a:rPr lang="en-US"/>
            <a:t> * </a:t>
          </a:r>
          <a:r>
            <a:rPr lang="en-US" sz="1100" b="0" i="0" u="none" strike="noStrike">
              <a:solidFill>
                <a:schemeClr val="dk1"/>
              </a:solidFill>
              <a:effectLst/>
              <a:latin typeface="+mn-lt"/>
              <a:ea typeface="+mn-ea"/>
              <a:cs typeface="+mn-cs"/>
            </a:rPr>
            <a:t>answers *</a:t>
          </a:r>
          <a:r>
            <a:rPr lang="en-US"/>
            <a:t> </a:t>
          </a:r>
          <a:r>
            <a:rPr lang="en-US" sz="1100" b="0" i="0" u="none" strike="noStrike">
              <a:solidFill>
                <a:schemeClr val="dk1"/>
              </a:solidFill>
              <a:effectLst/>
              <a:latin typeface="+mn-lt"/>
              <a:ea typeface="+mn-ea"/>
              <a:cs typeface="+mn-cs"/>
            </a:rPr>
            <a:t>kind</a:t>
          </a:r>
          <a:r>
            <a:rPr lang="en-US"/>
            <a:t> * </a:t>
          </a:r>
          <a:r>
            <a:rPr lang="en-US" sz="1100" b="0" i="0" u="none" strike="noStrike">
              <a:solidFill>
                <a:schemeClr val="dk1"/>
              </a:solidFill>
              <a:effectLst/>
              <a:latin typeface="+mn-lt"/>
              <a:ea typeface="+mn-ea"/>
              <a:cs typeface="+mn-cs"/>
            </a:rPr>
            <a:t>dialogue</a:t>
          </a:r>
          <a:r>
            <a:rPr lang="en-US"/>
            <a:t> * </a:t>
          </a:r>
          <a:r>
            <a:rPr lang="en-US" sz="1100" b="0" i="0" u="none" strike="noStrike">
              <a:solidFill>
                <a:schemeClr val="dk1"/>
              </a:solidFill>
              <a:effectLst/>
              <a:latin typeface="+mn-lt"/>
              <a:ea typeface="+mn-ea"/>
              <a:cs typeface="+mn-cs"/>
            </a:rPr>
            <a:t>point</a:t>
          </a:r>
          <a:r>
            <a:rPr lang="en-US"/>
            <a:t> * </a:t>
          </a:r>
          <a:r>
            <a:rPr lang="en-US" sz="1100" b="0" i="0" u="none" strike="noStrike">
              <a:solidFill>
                <a:schemeClr val="dk1"/>
              </a:solidFill>
              <a:effectLst/>
              <a:latin typeface="+mn-lt"/>
              <a:ea typeface="+mn-ea"/>
              <a:cs typeface="+mn-cs"/>
            </a:rPr>
            <a:t>looking</a:t>
          </a:r>
          <a:r>
            <a:rPr lang="en-US"/>
            <a:t> * </a:t>
          </a:r>
          <a:r>
            <a:rPr lang="en-US" sz="1100" b="0" i="0" u="none" strike="noStrike">
              <a:solidFill>
                <a:schemeClr val="dk1"/>
              </a:solidFill>
              <a:effectLst/>
              <a:latin typeface="+mn-lt"/>
              <a:ea typeface="+mn-ea"/>
              <a:cs typeface="+mn-cs"/>
            </a:rPr>
            <a:t>need *</a:t>
          </a:r>
          <a:r>
            <a:rPr lang="en-US"/>
            <a:t> </a:t>
          </a:r>
          <a:r>
            <a:rPr lang="en-US" sz="1100" b="0" i="0" u="none" strike="noStrike">
              <a:solidFill>
                <a:schemeClr val="dk1"/>
              </a:solidFill>
              <a:effectLst/>
              <a:latin typeface="+mn-lt"/>
              <a:ea typeface="+mn-ea"/>
              <a:cs typeface="+mn-cs"/>
            </a:rPr>
            <a:t>fact</a:t>
          </a:r>
          <a:r>
            <a:rPr lang="en-US"/>
            <a:t> * </a:t>
          </a:r>
          <a:r>
            <a:rPr lang="en-US" sz="1100" b="0" i="0" u="none" strike="noStrike">
              <a:solidFill>
                <a:schemeClr val="dk1"/>
              </a:solidFill>
              <a:effectLst/>
              <a:latin typeface="+mn-lt"/>
              <a:ea typeface="+mn-ea"/>
              <a:cs typeface="+mn-cs"/>
            </a:rPr>
            <a:t>lived</a:t>
          </a:r>
          <a:r>
            <a:rPr lang="en-US"/>
            <a:t> * </a:t>
          </a:r>
          <a:r>
            <a:rPr lang="en-US" sz="1100" b="0" i="0" u="none" strike="noStrike">
              <a:solidFill>
                <a:schemeClr val="dk1"/>
              </a:solidFill>
              <a:effectLst/>
              <a:latin typeface="+mn-lt"/>
              <a:ea typeface="+mn-ea"/>
              <a:cs typeface="+mn-cs"/>
            </a:rPr>
            <a:t>different *</a:t>
          </a:r>
          <a:r>
            <a:rPr lang="en-US"/>
            <a:t> </a:t>
          </a:r>
          <a:r>
            <a:rPr lang="en-US" sz="1100" b="0" i="0" u="none" strike="noStrike">
              <a:solidFill>
                <a:schemeClr val="dk1"/>
              </a:solidFill>
              <a:effectLst/>
              <a:latin typeface="+mn-lt"/>
              <a:ea typeface="+mn-ea"/>
              <a:cs typeface="+mn-cs"/>
            </a:rPr>
            <a:t>government</a:t>
          </a:r>
          <a:r>
            <a:rPr lang="en-US"/>
            <a:t> </a:t>
          </a:r>
          <a:endParaRPr lang="en-US" sz="1100"/>
        </a:p>
      </xdr:txBody>
    </xdr:sp>
    <xdr:clientData/>
  </xdr:twoCellAnchor>
  <xdr:twoCellAnchor>
    <xdr:from>
      <xdr:col>26</xdr:col>
      <xdr:colOff>161924</xdr:colOff>
      <xdr:row>22</xdr:row>
      <xdr:rowOff>95250</xdr:rowOff>
    </xdr:from>
    <xdr:to>
      <xdr:col>31</xdr:col>
      <xdr:colOff>180975</xdr:colOff>
      <xdr:row>33</xdr:row>
      <xdr:rowOff>38100</xdr:rowOff>
    </xdr:to>
    <xdr:sp macro="" textlink="">
      <xdr:nvSpPr>
        <xdr:cNvPr id="42" name="TextBox 41"/>
        <xdr:cNvSpPr txBox="1"/>
      </xdr:nvSpPr>
      <xdr:spPr>
        <a:xfrm>
          <a:off x="23850599" y="4714875"/>
          <a:ext cx="3067051" cy="20383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I ask the pope *</a:t>
          </a:r>
          <a:r>
            <a:rPr lang="en-US"/>
            <a:t> </a:t>
          </a:r>
          <a:r>
            <a:rPr lang="en-US" sz="1100" b="0" i="0" u="none" strike="noStrike">
              <a:solidFill>
                <a:schemeClr val="dk1"/>
              </a:solidFill>
              <a:effectLst/>
              <a:latin typeface="+mn-lt"/>
              <a:ea typeface="+mn-ea"/>
              <a:cs typeface="+mn-cs"/>
            </a:rPr>
            <a:t>the people of God</a:t>
          </a:r>
          <a:r>
            <a:rPr lang="en-US"/>
            <a:t> * </a:t>
          </a:r>
          <a:r>
            <a:rPr lang="en-US" sz="1100" b="0" i="0" u="none" strike="noStrike">
              <a:solidFill>
                <a:schemeClr val="dk1"/>
              </a:solidFill>
              <a:effectLst/>
              <a:latin typeface="+mn-lt"/>
              <a:ea typeface="+mn-ea"/>
              <a:cs typeface="+mn-cs"/>
            </a:rPr>
            <a:t>women in the church</a:t>
          </a:r>
          <a:r>
            <a:rPr lang="en-US"/>
            <a:t> * </a:t>
          </a:r>
          <a:r>
            <a:rPr lang="en-US" sz="1100" b="0" i="0" u="none" strike="noStrike">
              <a:solidFill>
                <a:schemeClr val="dk1"/>
              </a:solidFill>
              <a:effectLst/>
              <a:latin typeface="+mn-lt"/>
              <a:ea typeface="+mn-ea"/>
              <a:cs typeface="+mn-cs"/>
            </a:rPr>
            <a:t>God in All Things *</a:t>
          </a:r>
          <a:r>
            <a:rPr lang="en-US"/>
            <a:t> </a:t>
          </a:r>
          <a:r>
            <a:rPr lang="en-US" sz="1100" b="0" i="0" u="none" strike="noStrike">
              <a:solidFill>
                <a:schemeClr val="dk1"/>
              </a:solidFill>
              <a:effectLst/>
              <a:latin typeface="+mn-lt"/>
              <a:ea typeface="+mn-ea"/>
              <a:cs typeface="+mn-cs"/>
            </a:rPr>
            <a:t>of the Society of</a:t>
          </a:r>
          <a:r>
            <a:rPr lang="en-US"/>
            <a:t> *</a:t>
          </a:r>
          <a:r>
            <a:rPr lang="en-US" sz="1100" b="0" i="0" u="none" strike="noStrike">
              <a:solidFill>
                <a:schemeClr val="dk1"/>
              </a:solidFill>
              <a:effectLst/>
              <a:latin typeface="+mn-lt"/>
              <a:ea typeface="+mn-ea"/>
              <a:cs typeface="+mn-cs"/>
            </a:rPr>
            <a:t> The pope continues</a:t>
          </a:r>
          <a:r>
            <a:rPr lang="en-US"/>
            <a:t> * </a:t>
          </a:r>
          <a:r>
            <a:rPr lang="en-US" sz="1100" b="0" i="0" u="none" strike="noStrike">
              <a:solidFill>
                <a:schemeClr val="dk1"/>
              </a:solidFill>
              <a:effectLst/>
              <a:latin typeface="+mn-lt"/>
              <a:ea typeface="+mn-ea"/>
              <a:cs typeface="+mn-cs"/>
            </a:rPr>
            <a:t>of women in the</a:t>
          </a:r>
          <a:r>
            <a:rPr lang="en-US"/>
            <a:t> * </a:t>
          </a:r>
          <a:r>
            <a:rPr lang="en-US" sz="1100" b="0" i="0" u="none" strike="noStrike">
              <a:solidFill>
                <a:schemeClr val="dk1"/>
              </a:solidFill>
              <a:effectLst/>
              <a:latin typeface="+mn-lt"/>
              <a:ea typeface="+mn-ea"/>
              <a:cs typeface="+mn-cs"/>
            </a:rPr>
            <a:t>I ask Pope Francis</a:t>
          </a:r>
          <a:r>
            <a:rPr lang="en-US"/>
            <a:t> * </a:t>
          </a:r>
          <a:r>
            <a:rPr lang="en-US" sz="1100" b="0" i="0" u="none" strike="noStrike">
              <a:solidFill>
                <a:schemeClr val="dk1"/>
              </a:solidFill>
              <a:effectLst/>
              <a:latin typeface="+mn-lt"/>
              <a:ea typeface="+mn-ea"/>
              <a:cs typeface="+mn-cs"/>
            </a:rPr>
            <a:t>the life of a</a:t>
          </a:r>
          <a:r>
            <a:rPr lang="en-US"/>
            <a:t> * </a:t>
          </a:r>
          <a:r>
            <a:rPr lang="en-US" sz="1100" b="0" i="0" u="none" strike="noStrike">
              <a:solidFill>
                <a:schemeClr val="dk1"/>
              </a:solidFill>
              <a:effectLst/>
              <a:latin typeface="+mn-lt"/>
              <a:ea typeface="+mn-ea"/>
              <a:cs typeface="+mn-cs"/>
            </a:rPr>
            <a:t>life of a person</a:t>
          </a:r>
          <a:r>
            <a:rPr lang="en-US"/>
            <a:t> * </a:t>
          </a:r>
          <a:r>
            <a:rPr lang="en-US" sz="1100" b="0" i="0" u="none" strike="noStrike">
              <a:solidFill>
                <a:schemeClr val="dk1"/>
              </a:solidFill>
              <a:effectLst/>
              <a:latin typeface="+mn-lt"/>
              <a:ea typeface="+mn-ea"/>
              <a:cs typeface="+mn-cs"/>
            </a:rPr>
            <a:t>the role of women</a:t>
          </a:r>
          <a:r>
            <a:rPr lang="en-US"/>
            <a:t> * </a:t>
          </a:r>
          <a:r>
            <a:rPr lang="en-US" sz="1100" b="0" i="0" u="none" strike="noStrike">
              <a:solidFill>
                <a:schemeClr val="dk1"/>
              </a:solidFill>
              <a:effectLst/>
              <a:latin typeface="+mn-lt"/>
              <a:ea typeface="+mn-ea"/>
              <a:cs typeface="+mn-cs"/>
            </a:rPr>
            <a:t>Seek and Find God</a:t>
          </a:r>
          <a:r>
            <a:rPr lang="en-US"/>
            <a:t> * </a:t>
          </a:r>
          <a:r>
            <a:rPr lang="en-US" sz="1100" b="0" i="0" u="none" strike="noStrike">
              <a:solidFill>
                <a:schemeClr val="dk1"/>
              </a:solidFill>
              <a:effectLst/>
              <a:latin typeface="+mn-lt"/>
              <a:ea typeface="+mn-ea"/>
              <a:cs typeface="+mn-cs"/>
            </a:rPr>
            <a:t>and Find God in</a:t>
          </a:r>
          <a:r>
            <a:rPr lang="en-US"/>
            <a:t> * </a:t>
          </a:r>
          <a:r>
            <a:rPr lang="en-US" sz="1100" b="0" i="0" u="none" strike="noStrike">
              <a:solidFill>
                <a:schemeClr val="dk1"/>
              </a:solidFill>
              <a:effectLst/>
              <a:latin typeface="+mn-lt"/>
              <a:ea typeface="+mn-ea"/>
              <a:cs typeface="+mn-cs"/>
            </a:rPr>
            <a:t>Find God in All</a:t>
          </a:r>
          <a:r>
            <a:rPr lang="en-US"/>
            <a:t> * </a:t>
          </a:r>
          <a:r>
            <a:rPr lang="en-US" sz="1100" b="0" i="0" u="none" strike="noStrike">
              <a:solidFill>
                <a:schemeClr val="dk1"/>
              </a:solidFill>
              <a:effectLst/>
              <a:latin typeface="+mn-lt"/>
              <a:ea typeface="+mn-ea"/>
              <a:cs typeface="+mn-cs"/>
            </a:rPr>
            <a:t>He tells me that</a:t>
          </a:r>
          <a:r>
            <a:rPr lang="en-US"/>
            <a:t> * </a:t>
          </a:r>
          <a:r>
            <a:rPr lang="en-US" sz="1100" b="0" i="0" u="none" strike="noStrike">
              <a:solidFill>
                <a:schemeClr val="dk1"/>
              </a:solidFill>
              <a:effectLst/>
              <a:latin typeface="+mn-lt"/>
              <a:ea typeface="+mn-ea"/>
              <a:cs typeface="+mn-cs"/>
            </a:rPr>
            <a:t>I am a sinner</a:t>
          </a:r>
          <a:r>
            <a:rPr lang="en-US"/>
            <a:t> * </a:t>
          </a:r>
          <a:r>
            <a:rPr lang="en-US" sz="1100" b="0" i="0" u="none" strike="noStrike">
              <a:solidFill>
                <a:schemeClr val="dk1"/>
              </a:solidFill>
              <a:effectLst/>
              <a:latin typeface="+mn-lt"/>
              <a:ea typeface="+mn-ea"/>
              <a:cs typeface="+mn-cs"/>
            </a:rPr>
            <a:t>the fact that he</a:t>
          </a:r>
          <a:r>
            <a:rPr lang="en-US"/>
            <a:t> *</a:t>
          </a:r>
          <a:r>
            <a:rPr lang="en-US" sz="1100" b="0" i="0" u="none" strike="noStrike">
              <a:solidFill>
                <a:schemeClr val="dk1"/>
              </a:solidFill>
              <a:effectLst/>
              <a:latin typeface="+mn-lt"/>
              <a:ea typeface="+mn-ea"/>
              <a:cs typeface="+mn-cs"/>
            </a:rPr>
            <a:t> The pope is</a:t>
          </a:r>
          <a:r>
            <a:rPr lang="en-US"/>
            <a:t> * </a:t>
          </a:r>
          <a:r>
            <a:rPr lang="en-US" sz="1100" b="0" i="0" u="none" strike="noStrike">
              <a:solidFill>
                <a:schemeClr val="dk1"/>
              </a:solidFill>
              <a:effectLst/>
              <a:latin typeface="+mn-lt"/>
              <a:ea typeface="+mn-ea"/>
              <a:cs typeface="+mn-cs"/>
            </a:rPr>
            <a:t>The pope is referring</a:t>
          </a:r>
          <a:r>
            <a:rPr lang="en-US"/>
            <a:t> * </a:t>
          </a:r>
          <a:r>
            <a:rPr lang="en-US" sz="1100" b="0" i="0" u="none" strike="noStrike">
              <a:solidFill>
                <a:schemeClr val="dk1"/>
              </a:solidFill>
              <a:effectLst/>
              <a:latin typeface="+mn-lt"/>
              <a:ea typeface="+mn-ea"/>
              <a:cs typeface="+mn-cs"/>
            </a:rPr>
            <a:t>pope is referring to</a:t>
          </a:r>
          <a:r>
            <a:rPr lang="en-US"/>
            <a:t> * </a:t>
          </a:r>
          <a:r>
            <a:rPr lang="en-US" sz="1100" b="0" i="0" u="none" strike="noStrike">
              <a:solidFill>
                <a:schemeClr val="dk1"/>
              </a:solidFill>
              <a:effectLst/>
              <a:latin typeface="+mn-lt"/>
              <a:ea typeface="+mn-ea"/>
              <a:cs typeface="+mn-cs"/>
            </a:rPr>
            <a:t>Let us think of</a:t>
          </a:r>
          <a:r>
            <a:rPr lang="en-US"/>
            <a:t> * </a:t>
          </a:r>
          <a:r>
            <a:rPr lang="en-US" sz="1100" b="0" i="0" u="none" strike="noStrike">
              <a:solidFill>
                <a:schemeClr val="dk1"/>
              </a:solidFill>
              <a:effectLst/>
              <a:latin typeface="+mn-lt"/>
              <a:ea typeface="+mn-ea"/>
              <a:cs typeface="+mn-cs"/>
            </a:rPr>
            <a:t>that he was a</a:t>
          </a:r>
          <a:r>
            <a:rPr lang="en-US"/>
            <a:t> * </a:t>
          </a:r>
          <a:r>
            <a:rPr lang="en-US" sz="1100" b="0" i="0" u="none" strike="noStrike">
              <a:solidFill>
                <a:schemeClr val="dk1"/>
              </a:solidFill>
              <a:effectLst/>
              <a:latin typeface="+mn-lt"/>
              <a:ea typeface="+mn-ea"/>
              <a:cs typeface="+mn-cs"/>
            </a:rPr>
            <a:t>the pope says</a:t>
          </a:r>
          <a:r>
            <a:rPr lang="en-US"/>
            <a:t> * </a:t>
          </a:r>
          <a:r>
            <a:rPr lang="en-US" sz="1100" b="0" i="0" u="none" strike="noStrike">
              <a:solidFill>
                <a:schemeClr val="dk1"/>
              </a:solidFill>
              <a:effectLst/>
              <a:latin typeface="+mn-lt"/>
              <a:ea typeface="+mn-ea"/>
              <a:cs typeface="+mn-cs"/>
            </a:rPr>
            <a:t>Thinking With the Church</a:t>
          </a:r>
          <a:r>
            <a:rPr lang="en-US"/>
            <a:t> * </a:t>
          </a:r>
          <a:r>
            <a:rPr lang="en-US" sz="1100" b="0" i="0" u="none" strike="noStrike">
              <a:solidFill>
                <a:schemeClr val="dk1"/>
              </a:solidFill>
              <a:effectLst/>
              <a:latin typeface="+mn-lt"/>
              <a:ea typeface="+mn-ea"/>
              <a:cs typeface="+mn-cs"/>
            </a:rPr>
            <a:t>we read in the *</a:t>
          </a:r>
          <a:r>
            <a:rPr lang="en-US"/>
            <a:t> </a:t>
          </a:r>
          <a:r>
            <a:rPr lang="en-US" sz="1100" b="0" i="0" u="none" strike="noStrike">
              <a:solidFill>
                <a:schemeClr val="dk1"/>
              </a:solidFill>
              <a:effectLst/>
              <a:latin typeface="+mn-lt"/>
              <a:ea typeface="+mn-ea"/>
              <a:cs typeface="+mn-cs"/>
            </a:rPr>
            <a:t>the life of the</a:t>
          </a:r>
          <a:r>
            <a:rPr lang="en-US"/>
            <a:t> * </a:t>
          </a:r>
          <a:r>
            <a:rPr lang="en-US" sz="1100" b="0" i="0" u="none" strike="noStrike">
              <a:solidFill>
                <a:schemeClr val="dk1"/>
              </a:solidFill>
              <a:effectLst/>
              <a:latin typeface="+mn-lt"/>
              <a:ea typeface="+mn-ea"/>
              <a:cs typeface="+mn-cs"/>
            </a:rPr>
            <a:t>in the life of</a:t>
          </a:r>
          <a:r>
            <a:rPr lang="en-US"/>
            <a:t> * </a:t>
          </a:r>
          <a:r>
            <a:rPr lang="en-US" sz="1100" b="0" i="0" u="none" strike="noStrike">
              <a:solidFill>
                <a:schemeClr val="dk1"/>
              </a:solidFill>
              <a:effectLst/>
              <a:latin typeface="+mn-lt"/>
              <a:ea typeface="+mn-ea"/>
              <a:cs typeface="+mn-cs"/>
            </a:rPr>
            <a:t>role of women in *</a:t>
          </a:r>
          <a:r>
            <a:rPr lang="en-US"/>
            <a:t> </a:t>
          </a:r>
          <a:r>
            <a:rPr lang="en-US" sz="1100" b="0" i="0" u="none" strike="noStrike">
              <a:solidFill>
                <a:schemeClr val="dk1"/>
              </a:solidFill>
              <a:effectLst/>
              <a:latin typeface="+mn-lt"/>
              <a:ea typeface="+mn-ea"/>
              <a:cs typeface="+mn-cs"/>
            </a:rPr>
            <a:t>the Letter to the</a:t>
          </a:r>
          <a:r>
            <a:rPr lang="en-US"/>
            <a:t> </a:t>
          </a:r>
          <a:endParaRPr lang="en-US" sz="1100"/>
        </a:p>
      </xdr:txBody>
    </xdr:sp>
    <xdr:clientData/>
  </xdr:twoCellAnchor>
  <xdr:twoCellAnchor>
    <xdr:from>
      <xdr:col>10</xdr:col>
      <xdr:colOff>885825</xdr:colOff>
      <xdr:row>24</xdr:row>
      <xdr:rowOff>95250</xdr:rowOff>
    </xdr:from>
    <xdr:to>
      <xdr:col>12</xdr:col>
      <xdr:colOff>238126</xdr:colOff>
      <xdr:row>31</xdr:row>
      <xdr:rowOff>114300</xdr:rowOff>
    </xdr:to>
    <xdr:sp macro="" textlink="">
      <xdr:nvSpPr>
        <xdr:cNvPr id="44" name="TextBox 43"/>
        <xdr:cNvSpPr txBox="1"/>
      </xdr:nvSpPr>
      <xdr:spPr>
        <a:xfrm>
          <a:off x="13439775" y="5095875"/>
          <a:ext cx="1743076" cy="13525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pope continues</a:t>
          </a:r>
          <a:r>
            <a:rPr lang="en-US"/>
            <a:t> * </a:t>
          </a:r>
          <a:r>
            <a:rPr lang="en-US" sz="1100" b="0" i="0" u="none" strike="noStrike">
              <a:solidFill>
                <a:schemeClr val="dk1"/>
              </a:solidFill>
              <a:effectLst/>
              <a:latin typeface="+mn-lt"/>
              <a:ea typeface="+mn-ea"/>
              <a:cs typeface="+mn-cs"/>
            </a:rPr>
            <a:t>Find God *</a:t>
          </a:r>
          <a:r>
            <a:rPr lang="en-US"/>
            <a:t> </a:t>
          </a:r>
          <a:r>
            <a:rPr lang="en-US" sz="1100" b="0" i="0" u="none" strike="noStrike">
              <a:solidFill>
                <a:schemeClr val="dk1"/>
              </a:solidFill>
              <a:effectLst/>
              <a:latin typeface="+mn-lt"/>
              <a:ea typeface="+mn-ea"/>
              <a:cs typeface="+mn-cs"/>
            </a:rPr>
            <a:t>church has</a:t>
          </a:r>
          <a:r>
            <a:rPr lang="en-US"/>
            <a:t> * </a:t>
          </a:r>
          <a:r>
            <a:rPr lang="en-US" sz="1100" b="0" i="0" u="none" strike="noStrike">
              <a:solidFill>
                <a:schemeClr val="dk1"/>
              </a:solidFill>
              <a:effectLst/>
              <a:latin typeface="+mn-lt"/>
              <a:ea typeface="+mn-ea"/>
              <a:cs typeface="+mn-cs"/>
            </a:rPr>
            <a:t>not know *</a:t>
          </a:r>
          <a:r>
            <a:rPr lang="en-US"/>
            <a:t> </a:t>
          </a:r>
          <a:r>
            <a:rPr lang="en-US" sz="1100" b="0" i="0" u="none" strike="noStrike">
              <a:solidFill>
                <a:schemeClr val="dk1"/>
              </a:solidFill>
              <a:effectLst/>
              <a:latin typeface="+mn-lt"/>
              <a:ea typeface="+mn-ea"/>
              <a:cs typeface="+mn-cs"/>
            </a:rPr>
            <a:t>Lord has</a:t>
          </a:r>
          <a:r>
            <a:rPr lang="en-US"/>
            <a:t> * </a:t>
          </a:r>
          <a:r>
            <a:rPr lang="en-US" sz="1100" b="0" i="0" u="none" strike="noStrike">
              <a:solidFill>
                <a:schemeClr val="dk1"/>
              </a:solidFill>
              <a:effectLst/>
              <a:latin typeface="+mn-lt"/>
              <a:ea typeface="+mn-ea"/>
              <a:cs typeface="+mn-cs"/>
            </a:rPr>
            <a:t>universal church *</a:t>
          </a:r>
          <a:r>
            <a:rPr lang="en-US"/>
            <a:t> </a:t>
          </a:r>
          <a:r>
            <a:rPr lang="en-US" sz="1100" b="0" i="0" u="none" strike="noStrike">
              <a:solidFill>
                <a:schemeClr val="dk1"/>
              </a:solidFill>
              <a:effectLst/>
              <a:latin typeface="+mn-lt"/>
              <a:ea typeface="+mn-ea"/>
              <a:cs typeface="+mn-cs"/>
            </a:rPr>
            <a:t>Spiritual Exercises</a:t>
          </a:r>
          <a:r>
            <a:rPr lang="en-US"/>
            <a:t> * </a:t>
          </a:r>
          <a:r>
            <a:rPr lang="en-US" sz="1100" b="0" i="0" u="none" strike="noStrike">
              <a:solidFill>
                <a:schemeClr val="dk1"/>
              </a:solidFill>
              <a:effectLst/>
              <a:latin typeface="+mn-lt"/>
              <a:ea typeface="+mn-ea"/>
              <a:cs typeface="+mn-cs"/>
            </a:rPr>
            <a:t>ask Pope</a:t>
          </a:r>
          <a:r>
            <a:rPr lang="en-US"/>
            <a:t> * </a:t>
          </a:r>
          <a:r>
            <a:rPr lang="en-US" sz="1100" b="0" i="0" u="none" strike="noStrike">
              <a:solidFill>
                <a:schemeClr val="dk1"/>
              </a:solidFill>
              <a:effectLst/>
              <a:latin typeface="+mn-lt"/>
              <a:ea typeface="+mn-ea"/>
              <a:cs typeface="+mn-cs"/>
            </a:rPr>
            <a:t>must not</a:t>
          </a:r>
          <a:r>
            <a:rPr lang="en-US"/>
            <a:t> *</a:t>
          </a:r>
          <a:r>
            <a:rPr lang="en-US" sz="1100" b="0" i="0" u="none" strike="noStrike">
              <a:solidFill>
                <a:schemeClr val="dk1"/>
              </a:solidFill>
              <a:effectLst/>
              <a:latin typeface="+mn-lt"/>
              <a:ea typeface="+mn-ea"/>
              <a:cs typeface="+mn-cs"/>
            </a:rPr>
            <a:t>are not *</a:t>
          </a:r>
          <a:r>
            <a:rPr lang="en-US"/>
            <a:t> </a:t>
          </a:r>
          <a:r>
            <a:rPr lang="en-US" sz="1100" b="0" i="0" u="none" strike="noStrike">
              <a:solidFill>
                <a:schemeClr val="dk1"/>
              </a:solidFill>
              <a:effectLst/>
              <a:latin typeface="+mn-lt"/>
              <a:ea typeface="+mn-ea"/>
              <a:cs typeface="+mn-cs"/>
            </a:rPr>
            <a:t>has been</a:t>
          </a:r>
          <a:r>
            <a:rPr lang="en-US"/>
            <a:t> * </a:t>
          </a:r>
          <a:r>
            <a:rPr lang="en-US" sz="1100" b="0" i="0" u="none" strike="noStrike">
              <a:solidFill>
                <a:schemeClr val="dk1"/>
              </a:solidFill>
              <a:effectLst/>
              <a:latin typeface="+mn-lt"/>
              <a:ea typeface="+mn-ea"/>
              <a:cs typeface="+mn-cs"/>
            </a:rPr>
            <a:t>seek God *</a:t>
          </a:r>
          <a:r>
            <a:rPr lang="en-US"/>
            <a:t> </a:t>
          </a:r>
          <a:r>
            <a:rPr lang="en-US" sz="1100" b="0" i="0" u="none" strike="noStrike">
              <a:solidFill>
                <a:schemeClr val="dk1"/>
              </a:solidFill>
              <a:effectLst/>
              <a:latin typeface="+mn-lt"/>
              <a:ea typeface="+mn-ea"/>
              <a:cs typeface="+mn-cs"/>
            </a:rPr>
            <a:t>human beings</a:t>
          </a:r>
          <a:r>
            <a:rPr lang="en-US"/>
            <a:t> </a:t>
          </a:r>
          <a:endParaRPr lang="en-US" sz="1100"/>
        </a:p>
      </xdr:txBody>
    </xdr:sp>
    <xdr:clientData/>
  </xdr:twoCellAnchor>
  <xdr:twoCellAnchor>
    <xdr:from>
      <xdr:col>18</xdr:col>
      <xdr:colOff>390525</xdr:colOff>
      <xdr:row>38</xdr:row>
      <xdr:rowOff>19049</xdr:rowOff>
    </xdr:from>
    <xdr:to>
      <xdr:col>21</xdr:col>
      <xdr:colOff>304801</xdr:colOff>
      <xdr:row>51</xdr:row>
      <xdr:rowOff>123824</xdr:rowOff>
    </xdr:to>
    <xdr:sp macro="" textlink="">
      <xdr:nvSpPr>
        <xdr:cNvPr id="48" name="TextBox 47"/>
        <xdr:cNvSpPr txBox="1"/>
      </xdr:nvSpPr>
      <xdr:spPr>
        <a:xfrm>
          <a:off x="19202400" y="7686674"/>
          <a:ext cx="1743076" cy="25812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in order to</a:t>
          </a:r>
          <a:r>
            <a:rPr lang="en-US"/>
            <a:t> * </a:t>
          </a:r>
          <a:r>
            <a:rPr lang="en-US" sz="1100" b="0" i="0" u="none" strike="noStrike">
              <a:solidFill>
                <a:schemeClr val="dk1"/>
              </a:solidFill>
              <a:effectLst/>
              <a:latin typeface="+mn-lt"/>
              <a:ea typeface="+mn-ea"/>
              <a:cs typeface="+mn-cs"/>
            </a:rPr>
            <a:t>I am a</a:t>
          </a:r>
          <a:r>
            <a:rPr lang="en-US"/>
            <a:t> * </a:t>
          </a:r>
          <a:r>
            <a:rPr lang="en-US" sz="1100" b="0" i="0" u="none" strike="noStrike">
              <a:solidFill>
                <a:schemeClr val="dk1"/>
              </a:solidFill>
              <a:effectLst/>
              <a:latin typeface="+mn-lt"/>
              <a:ea typeface="+mn-ea"/>
              <a:cs typeface="+mn-cs"/>
            </a:rPr>
            <a:t>I ask the</a:t>
          </a:r>
          <a:r>
            <a:rPr lang="en-US"/>
            <a:t> * </a:t>
          </a:r>
          <a:r>
            <a:rPr lang="en-US" sz="1100" b="0" i="0" u="none" strike="noStrike">
              <a:solidFill>
                <a:schemeClr val="dk1"/>
              </a:solidFill>
              <a:effectLst/>
              <a:latin typeface="+mn-lt"/>
              <a:ea typeface="+mn-ea"/>
              <a:cs typeface="+mn-cs"/>
            </a:rPr>
            <a:t>ask the pope</a:t>
          </a:r>
          <a:r>
            <a:rPr lang="en-US"/>
            <a:t> * </a:t>
          </a:r>
          <a:r>
            <a:rPr lang="en-US" sz="1100" b="0" i="0" u="none" strike="noStrike">
              <a:solidFill>
                <a:schemeClr val="dk1"/>
              </a:solidFill>
              <a:effectLst/>
              <a:latin typeface="+mn-lt"/>
              <a:ea typeface="+mn-ea"/>
              <a:cs typeface="+mn-cs"/>
            </a:rPr>
            <a:t>people of God</a:t>
          </a:r>
          <a:r>
            <a:rPr lang="en-US"/>
            <a:t> * </a:t>
          </a:r>
          <a:r>
            <a:rPr lang="en-US" sz="1100" b="0" i="0" u="none" strike="noStrike">
              <a:solidFill>
                <a:schemeClr val="dk1"/>
              </a:solidFill>
              <a:effectLst/>
              <a:latin typeface="+mn-lt"/>
              <a:ea typeface="+mn-ea"/>
              <a:cs typeface="+mn-cs"/>
            </a:rPr>
            <a:t>the church is</a:t>
          </a:r>
          <a:r>
            <a:rPr lang="en-US"/>
            <a:t> * </a:t>
          </a:r>
          <a:r>
            <a:rPr lang="en-US" sz="1100" b="0" i="0" u="none" strike="noStrike">
              <a:solidFill>
                <a:schemeClr val="dk1"/>
              </a:solidFill>
              <a:effectLst/>
              <a:latin typeface="+mn-lt"/>
              <a:ea typeface="+mn-ea"/>
              <a:cs typeface="+mn-cs"/>
            </a:rPr>
            <a:t>This is the</a:t>
          </a:r>
          <a:r>
            <a:rPr lang="en-US"/>
            <a:t> * </a:t>
          </a:r>
          <a:r>
            <a:rPr lang="en-US" sz="1100" b="0" i="0" u="none" strike="noStrike">
              <a:solidFill>
                <a:schemeClr val="dk1"/>
              </a:solidFill>
              <a:effectLst/>
              <a:latin typeface="+mn-lt"/>
              <a:ea typeface="+mn-ea"/>
              <a:cs typeface="+mn-cs"/>
            </a:rPr>
            <a:t>The pope continues</a:t>
          </a:r>
          <a:r>
            <a:rPr lang="en-US"/>
            <a:t> * </a:t>
          </a:r>
          <a:r>
            <a:rPr lang="en-US" sz="1100" b="0" i="0" u="none" strike="noStrike">
              <a:solidFill>
                <a:schemeClr val="dk1"/>
              </a:solidFill>
              <a:effectLst/>
              <a:latin typeface="+mn-lt"/>
              <a:ea typeface="+mn-ea"/>
              <a:cs typeface="+mn-cs"/>
            </a:rPr>
            <a:t>of the people * </a:t>
          </a:r>
          <a:r>
            <a:rPr lang="en-US"/>
            <a:t> </a:t>
          </a:r>
          <a:r>
            <a:rPr lang="en-US" sz="1100" b="0" i="0" u="none" strike="noStrike">
              <a:solidFill>
                <a:schemeClr val="dk1"/>
              </a:solidFill>
              <a:effectLst/>
              <a:latin typeface="+mn-lt"/>
              <a:ea typeface="+mn-ea"/>
              <a:cs typeface="+mn-cs"/>
            </a:rPr>
            <a:t>so I ask</a:t>
          </a:r>
          <a:r>
            <a:rPr lang="en-US"/>
            <a:t> * </a:t>
          </a:r>
          <a:r>
            <a:rPr lang="en-US" sz="1100" b="0" i="0" u="none" strike="noStrike">
              <a:solidFill>
                <a:schemeClr val="dk1"/>
              </a:solidFill>
              <a:effectLst/>
              <a:latin typeface="+mn-lt"/>
              <a:ea typeface="+mn-ea"/>
              <a:cs typeface="+mn-cs"/>
            </a:rPr>
            <a:t>the people of</a:t>
          </a:r>
          <a:r>
            <a:rPr lang="en-US"/>
            <a:t> * </a:t>
          </a:r>
          <a:r>
            <a:rPr lang="en-US" sz="1100" b="0" i="0" u="none" strike="noStrike">
              <a:solidFill>
                <a:schemeClr val="dk1"/>
              </a:solidFill>
              <a:effectLst/>
              <a:latin typeface="+mn-lt"/>
              <a:ea typeface="+mn-ea"/>
              <a:cs typeface="+mn-cs"/>
            </a:rPr>
            <a:t>you have to</a:t>
          </a:r>
          <a:r>
            <a:rPr lang="en-US"/>
            <a:t> *</a:t>
          </a:r>
          <a:r>
            <a:rPr lang="en-US" sz="1100" b="0" i="0" u="none" strike="noStrike">
              <a:solidFill>
                <a:schemeClr val="dk1"/>
              </a:solidFill>
              <a:effectLst/>
              <a:latin typeface="+mn-lt"/>
              <a:ea typeface="+mn-ea"/>
              <a:cs typeface="+mn-cs"/>
            </a:rPr>
            <a:t> I ask</a:t>
          </a:r>
          <a:r>
            <a:rPr lang="en-US"/>
            <a:t> * </a:t>
          </a:r>
          <a:r>
            <a:rPr lang="en-US" sz="1100" b="0" i="0" u="none" strike="noStrike">
              <a:solidFill>
                <a:schemeClr val="dk1"/>
              </a:solidFill>
              <a:effectLst/>
              <a:latin typeface="+mn-lt"/>
              <a:ea typeface="+mn-ea"/>
              <a:cs typeface="+mn-cs"/>
            </a:rPr>
            <a:t>the church has</a:t>
          </a:r>
          <a:r>
            <a:rPr lang="en-US"/>
            <a:t> * </a:t>
          </a:r>
          <a:r>
            <a:rPr lang="en-US" sz="1100" b="0" i="0" u="none" strike="noStrike">
              <a:solidFill>
                <a:schemeClr val="dk1"/>
              </a:solidFill>
              <a:effectLst/>
              <a:latin typeface="+mn-lt"/>
              <a:ea typeface="+mn-ea"/>
              <a:cs typeface="+mn-cs"/>
            </a:rPr>
            <a:t>God in All</a:t>
          </a:r>
          <a:r>
            <a:rPr lang="en-US"/>
            <a:t> * </a:t>
          </a:r>
          <a:r>
            <a:rPr lang="en-US" sz="1100" b="0" i="0" u="none" strike="noStrike">
              <a:solidFill>
                <a:schemeClr val="dk1"/>
              </a:solidFill>
              <a:effectLst/>
              <a:latin typeface="+mn-lt"/>
              <a:ea typeface="+mn-ea"/>
              <a:cs typeface="+mn-cs"/>
            </a:rPr>
            <a:t>in All Things</a:t>
          </a:r>
          <a:r>
            <a:rPr lang="en-US"/>
            <a:t> * </a:t>
          </a:r>
          <a:r>
            <a:rPr lang="en-US" sz="1100" b="0" i="0" u="none" strike="noStrike">
              <a:solidFill>
                <a:schemeClr val="dk1"/>
              </a:solidFill>
              <a:effectLst/>
              <a:latin typeface="+mn-lt"/>
              <a:ea typeface="+mn-ea"/>
              <a:cs typeface="+mn-cs"/>
            </a:rPr>
            <a:t>He tells me</a:t>
          </a:r>
          <a:r>
            <a:rPr lang="en-US"/>
            <a:t> * </a:t>
          </a:r>
          <a:r>
            <a:rPr lang="en-US" sz="1100" b="0" i="0" u="none" strike="noStrike">
              <a:solidFill>
                <a:schemeClr val="dk1"/>
              </a:solidFill>
              <a:effectLst/>
              <a:latin typeface="+mn-lt"/>
              <a:ea typeface="+mn-ea"/>
              <a:cs typeface="+mn-cs"/>
            </a:rPr>
            <a:t>I do not</a:t>
          </a:r>
          <a:r>
            <a:rPr lang="en-US"/>
            <a:t> * </a:t>
          </a:r>
          <a:r>
            <a:rPr lang="en-US" sz="1100" b="0" i="0" u="none" strike="noStrike">
              <a:solidFill>
                <a:schemeClr val="dk1"/>
              </a:solidFill>
              <a:effectLst/>
              <a:latin typeface="+mn-lt"/>
              <a:ea typeface="+mn-ea"/>
              <a:cs typeface="+mn-cs"/>
            </a:rPr>
            <a:t>is not a</a:t>
          </a:r>
          <a:r>
            <a:rPr lang="en-US"/>
            <a:t> * </a:t>
          </a:r>
          <a:r>
            <a:rPr lang="en-US" sz="1100" b="0" i="0" u="none" strike="noStrike">
              <a:solidFill>
                <a:schemeClr val="dk1"/>
              </a:solidFill>
              <a:effectLst/>
              <a:latin typeface="+mn-lt"/>
              <a:ea typeface="+mn-ea"/>
              <a:cs typeface="+mn-cs"/>
            </a:rPr>
            <a:t>And this is</a:t>
          </a:r>
          <a:r>
            <a:rPr lang="en-US"/>
            <a:t> * </a:t>
          </a:r>
          <a:r>
            <a:rPr lang="en-US" sz="1100" b="0" i="0" u="none" strike="noStrike">
              <a:solidFill>
                <a:schemeClr val="dk1"/>
              </a:solidFill>
              <a:effectLst/>
              <a:latin typeface="+mn-lt"/>
              <a:ea typeface="+mn-ea"/>
              <a:cs typeface="+mn-cs"/>
            </a:rPr>
            <a:t>I want to</a:t>
          </a:r>
          <a:r>
            <a:rPr lang="en-US"/>
            <a:t> * </a:t>
          </a:r>
          <a:r>
            <a:rPr lang="en-US" sz="1100" b="0" i="0" u="none" strike="noStrike">
              <a:solidFill>
                <a:schemeClr val="dk1"/>
              </a:solidFill>
              <a:effectLst/>
              <a:latin typeface="+mn-lt"/>
              <a:ea typeface="+mn-ea"/>
              <a:cs typeface="+mn-cs"/>
            </a:rPr>
            <a:t>the role of *</a:t>
          </a:r>
          <a:r>
            <a:rPr lang="en-US"/>
            <a:t> </a:t>
          </a:r>
          <a:r>
            <a:rPr lang="en-US" sz="1100" b="0" i="0" u="none" strike="noStrike">
              <a:solidFill>
                <a:schemeClr val="dk1"/>
              </a:solidFill>
              <a:effectLst/>
              <a:latin typeface="+mn-lt"/>
              <a:ea typeface="+mn-ea"/>
              <a:cs typeface="+mn-cs"/>
            </a:rPr>
            <a:t>when I was</a:t>
          </a:r>
          <a:r>
            <a:rPr lang="en-US"/>
            <a:t> * </a:t>
          </a:r>
          <a:r>
            <a:rPr lang="en-US" sz="1100" b="0" i="0" u="none" strike="noStrike">
              <a:solidFill>
                <a:schemeClr val="dk1"/>
              </a:solidFill>
              <a:effectLst/>
              <a:latin typeface="+mn-lt"/>
              <a:ea typeface="+mn-ea"/>
              <a:cs typeface="+mn-cs"/>
            </a:rPr>
            <a:t>it is the</a:t>
          </a:r>
          <a:r>
            <a:rPr lang="en-US"/>
            <a:t> * </a:t>
          </a:r>
          <a:r>
            <a:rPr lang="en-US" sz="1100" b="0" i="0" u="none" strike="noStrike">
              <a:solidFill>
                <a:schemeClr val="dk1"/>
              </a:solidFill>
              <a:effectLst/>
              <a:latin typeface="+mn-lt"/>
              <a:ea typeface="+mn-ea"/>
              <a:cs typeface="+mn-cs"/>
            </a:rPr>
            <a:t>the Church I</a:t>
          </a:r>
          <a:r>
            <a:rPr lang="en-US"/>
            <a:t> * </a:t>
          </a:r>
          <a:r>
            <a:rPr lang="en-US" sz="1100" b="0" i="0" u="none" strike="noStrike">
              <a:solidFill>
                <a:schemeClr val="dk1"/>
              </a:solidFill>
              <a:effectLst/>
              <a:latin typeface="+mn-lt"/>
              <a:ea typeface="+mn-ea"/>
              <a:cs typeface="+mn-cs"/>
            </a:rPr>
            <a:t>in light of</a:t>
          </a:r>
          <a:r>
            <a:rPr lang="en-US"/>
            <a:t> *</a:t>
          </a:r>
          <a:r>
            <a:rPr lang="en-US" sz="1100" b="0" i="0" u="none" strike="noStrike">
              <a:solidFill>
                <a:schemeClr val="dk1"/>
              </a:solidFill>
              <a:effectLst/>
              <a:latin typeface="+mn-lt"/>
              <a:ea typeface="+mn-ea"/>
              <a:cs typeface="+mn-cs"/>
            </a:rPr>
            <a:t>of women in</a:t>
          </a:r>
          <a:r>
            <a:rPr lang="en-US"/>
            <a:t> * </a:t>
          </a:r>
          <a:r>
            <a:rPr lang="en-US" sz="1100" b="0" i="0" u="none" strike="noStrike">
              <a:solidFill>
                <a:schemeClr val="dk1"/>
              </a:solidFill>
              <a:effectLst/>
              <a:latin typeface="+mn-lt"/>
              <a:ea typeface="+mn-ea"/>
              <a:cs typeface="+mn-cs"/>
            </a:rPr>
            <a:t>and Find God</a:t>
          </a:r>
          <a:r>
            <a:rPr lang="en-US"/>
            <a:t> </a:t>
          </a:r>
          <a:endParaRPr lang="en-US" sz="1100"/>
        </a:p>
      </xdr:txBody>
    </xdr:sp>
    <xdr:clientData/>
  </xdr:twoCellAnchor>
  <xdr:twoCellAnchor editAs="oneCell">
    <xdr:from>
      <xdr:col>31</xdr:col>
      <xdr:colOff>561975</xdr:colOff>
      <xdr:row>5</xdr:row>
      <xdr:rowOff>0</xdr:rowOff>
    </xdr:from>
    <xdr:to>
      <xdr:col>42</xdr:col>
      <xdr:colOff>64008</xdr:colOff>
      <xdr:row>22</xdr:row>
      <xdr:rowOff>147482</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298650" y="1390650"/>
          <a:ext cx="6207633" cy="3385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47625</xdr:colOff>
      <xdr:row>2</xdr:row>
      <xdr:rowOff>4762</xdr:rowOff>
    </xdr:from>
    <xdr:to>
      <xdr:col>12</xdr:col>
      <xdr:colOff>352425</xdr:colOff>
      <xdr:row>15</xdr:row>
      <xdr:rowOff>147637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12"/>
  <sheetViews>
    <sheetView tabSelected="1" topLeftCell="A226" workbookViewId="0">
      <selection activeCell="AC15" sqref="AC15"/>
    </sheetView>
  </sheetViews>
  <sheetFormatPr defaultRowHeight="15" x14ac:dyDescent="0.25"/>
  <cols>
    <col min="2" max="2" width="36.42578125" customWidth="1"/>
    <col min="3" max="3" width="11" customWidth="1"/>
    <col min="4" max="4" width="13" customWidth="1"/>
    <col min="5" max="5" width="21.5703125" customWidth="1"/>
    <col min="6" max="6" width="10" customWidth="1"/>
    <col min="7" max="7" width="25.140625" customWidth="1"/>
    <col min="8" max="8" width="24" customWidth="1"/>
    <col min="9" max="9" width="17.140625" customWidth="1"/>
    <col min="10" max="10" width="20.85546875" customWidth="1"/>
    <col min="11" max="11" width="14.7109375" customWidth="1"/>
    <col min="12" max="12" width="21.140625" customWidth="1"/>
    <col min="15" max="15" width="12.28515625" customWidth="1"/>
  </cols>
  <sheetData>
    <row r="1" spans="1:42" ht="21" x14ac:dyDescent="0.35">
      <c r="A1" s="1" t="s">
        <v>0</v>
      </c>
      <c r="B1" s="2"/>
      <c r="C1" s="2"/>
      <c r="D1" s="3" t="s">
        <v>33</v>
      </c>
      <c r="E1" s="2"/>
      <c r="F1" s="2"/>
      <c r="G1" s="40" t="s">
        <v>1</v>
      </c>
      <c r="H1" s="5">
        <v>12314</v>
      </c>
      <c r="I1" s="4"/>
      <c r="J1" s="40" t="s">
        <v>249</v>
      </c>
      <c r="K1" s="2"/>
      <c r="L1" s="19">
        <v>172000000000</v>
      </c>
      <c r="M1" s="2"/>
      <c r="N1" s="61" t="s">
        <v>250</v>
      </c>
      <c r="O1" s="41">
        <f>L1/H1</f>
        <v>13967841.481240865</v>
      </c>
      <c r="P1" s="2"/>
      <c r="Q1" s="2"/>
      <c r="R1" s="2"/>
      <c r="S1" s="4" t="s">
        <v>2</v>
      </c>
      <c r="T1" s="2"/>
      <c r="U1" s="2"/>
      <c r="V1" s="2"/>
      <c r="W1" s="2"/>
      <c r="X1" s="2"/>
      <c r="Y1" s="2"/>
      <c r="Z1" s="2"/>
      <c r="AA1" s="2"/>
      <c r="AB1" s="2"/>
      <c r="AC1" s="2"/>
      <c r="AD1" s="2"/>
      <c r="AE1" s="2"/>
      <c r="AF1" s="2"/>
      <c r="AG1" s="2"/>
      <c r="AH1" s="2"/>
      <c r="AI1" s="2"/>
      <c r="AJ1" s="2"/>
      <c r="AK1" s="2"/>
      <c r="AL1" s="2"/>
      <c r="AM1" s="2"/>
      <c r="AN1" s="2"/>
      <c r="AO1" s="2"/>
      <c r="AP1" s="2"/>
    </row>
    <row r="2" spans="1:42" ht="21" x14ac:dyDescent="0.35">
      <c r="A2" s="1"/>
      <c r="B2" s="2"/>
      <c r="C2" s="2"/>
      <c r="D2" s="3"/>
      <c r="E2" s="2"/>
      <c r="F2" s="2"/>
      <c r="G2" s="40"/>
      <c r="H2" s="45" t="s">
        <v>243</v>
      </c>
      <c r="I2" s="4"/>
      <c r="J2" s="40"/>
      <c r="K2" s="2"/>
      <c r="L2" s="19"/>
      <c r="M2" s="2"/>
      <c r="N2" s="4"/>
      <c r="O2" s="41"/>
      <c r="P2" s="2"/>
      <c r="Q2" s="2"/>
      <c r="R2" s="2"/>
      <c r="S2" s="4"/>
      <c r="T2" s="2"/>
      <c r="U2" s="2"/>
      <c r="V2" s="2"/>
      <c r="W2" s="2"/>
      <c r="X2" s="2"/>
      <c r="Y2" s="2"/>
      <c r="Z2" s="2"/>
      <c r="AA2" s="2"/>
      <c r="AB2" s="2"/>
      <c r="AC2" s="2"/>
      <c r="AD2" s="2"/>
      <c r="AE2" s="2"/>
      <c r="AF2" s="2"/>
      <c r="AG2" s="2"/>
      <c r="AH2" s="2"/>
      <c r="AI2" s="2"/>
      <c r="AJ2" s="2"/>
      <c r="AK2" s="2"/>
      <c r="AL2" s="2"/>
      <c r="AM2" s="2"/>
      <c r="AN2" s="2"/>
      <c r="AO2" s="2"/>
      <c r="AP2" s="2"/>
    </row>
    <row r="3" spans="1:42" ht="37.5" x14ac:dyDescent="0.3">
      <c r="A3" s="6" t="s">
        <v>3</v>
      </c>
      <c r="B3" s="7" t="s">
        <v>4</v>
      </c>
      <c r="C3" s="6" t="s">
        <v>20</v>
      </c>
      <c r="D3" s="6" t="s">
        <v>5</v>
      </c>
      <c r="E3" s="6" t="s">
        <v>9</v>
      </c>
      <c r="F3" s="9" t="s">
        <v>6</v>
      </c>
      <c r="G3" s="34" t="s">
        <v>21</v>
      </c>
      <c r="H3" s="35" t="s">
        <v>22</v>
      </c>
      <c r="I3" s="36" t="s">
        <v>23</v>
      </c>
      <c r="J3" s="37" t="s">
        <v>24</v>
      </c>
      <c r="K3" s="8"/>
      <c r="L3" s="66" t="s">
        <v>252</v>
      </c>
      <c r="M3" s="8"/>
      <c r="N3" s="8"/>
      <c r="O3" s="8"/>
      <c r="P3" s="8"/>
      <c r="Q3" s="10"/>
      <c r="R3" s="8"/>
      <c r="S3" s="8"/>
      <c r="T3" s="6" t="s">
        <v>251</v>
      </c>
      <c r="U3" s="8"/>
      <c r="V3" s="8"/>
      <c r="W3" s="8"/>
      <c r="X3" s="8"/>
      <c r="Y3" s="8"/>
      <c r="Z3" s="8"/>
      <c r="AA3" s="8"/>
      <c r="AB3" s="8"/>
      <c r="AC3" s="8"/>
      <c r="AD3" s="8"/>
      <c r="AE3" s="8"/>
      <c r="AF3" s="8"/>
      <c r="AG3" s="8"/>
      <c r="AH3" s="8"/>
      <c r="AI3" s="8"/>
      <c r="AJ3" s="8"/>
      <c r="AK3" s="8"/>
      <c r="AL3" s="8"/>
      <c r="AM3" s="8"/>
      <c r="AN3" s="8"/>
      <c r="AO3" s="8"/>
      <c r="AP3" s="8"/>
    </row>
    <row r="4" spans="1:42" x14ac:dyDescent="0.25">
      <c r="A4" s="13">
        <v>1</v>
      </c>
      <c r="B4" s="48" t="s">
        <v>34</v>
      </c>
      <c r="C4" s="48">
        <v>5</v>
      </c>
      <c r="D4" s="20">
        <f t="shared" ref="D4:D67" si="0">C4/$C$233*100</f>
        <v>0.18254837531945967</v>
      </c>
      <c r="E4" s="18">
        <f t="shared" ref="E4:E35" si="1">C4*$O$1</f>
        <v>69839207.406204328</v>
      </c>
      <c r="F4" s="15"/>
      <c r="G4" s="42" t="str">
        <f t="shared" ref="G4:G67" si="2">IF(E4&gt;=$G$232,B4,"")</f>
        <v/>
      </c>
      <c r="H4" s="43" t="str">
        <f t="shared" ref="H4:H67" si="3">IF(E4&gt;=$H$232,IF(E4&lt;=$H$231,B4,""),"")</f>
        <v/>
      </c>
      <c r="I4" s="44" t="str">
        <f t="shared" ref="I4:I67" si="4">IF(E4&gt;=$I$232,IF(E4&lt;=$I$231,B4,""),"")</f>
        <v/>
      </c>
      <c r="J4" s="55" t="str">
        <f t="shared" ref="J4:J67" si="5">IF(E4&gt;=$J$232,IF(E4&lt;=$J$231,B4,""),"")</f>
        <v>of the Society of Jesus</v>
      </c>
      <c r="L4" s="67" t="s">
        <v>71</v>
      </c>
    </row>
    <row r="5" spans="1:42" x14ac:dyDescent="0.25">
      <c r="A5" s="13">
        <f>A4+1</f>
        <v>2</v>
      </c>
      <c r="B5" s="48" t="s">
        <v>35</v>
      </c>
      <c r="C5" s="48">
        <v>5</v>
      </c>
      <c r="D5" s="20">
        <f t="shared" si="0"/>
        <v>0.18254837531945967</v>
      </c>
      <c r="E5" s="18">
        <f t="shared" si="1"/>
        <v>69839207.406204328</v>
      </c>
      <c r="F5" s="15"/>
      <c r="G5" s="42" t="str">
        <f t="shared" si="2"/>
        <v/>
      </c>
      <c r="H5" s="43" t="str">
        <f t="shared" si="3"/>
        <v/>
      </c>
      <c r="I5" s="44" t="str">
        <f t="shared" si="4"/>
        <v/>
      </c>
      <c r="J5" s="55" t="str">
        <f t="shared" si="5"/>
        <v>of women in the church</v>
      </c>
      <c r="L5" s="67" t="s">
        <v>253</v>
      </c>
    </row>
    <row r="6" spans="1:42" x14ac:dyDescent="0.25">
      <c r="A6" s="13">
        <f t="shared" ref="A6:A69" si="6">A5+1</f>
        <v>3</v>
      </c>
      <c r="B6" s="48" t="s">
        <v>36</v>
      </c>
      <c r="C6" s="48">
        <v>4</v>
      </c>
      <c r="D6" s="20">
        <f t="shared" si="0"/>
        <v>0.14603870025556773</v>
      </c>
      <c r="E6" s="18">
        <f t="shared" si="1"/>
        <v>55871365.924963459</v>
      </c>
      <c r="F6" s="15"/>
      <c r="G6" s="42" t="str">
        <f t="shared" si="2"/>
        <v/>
      </c>
      <c r="H6" s="43" t="str">
        <f t="shared" si="3"/>
        <v/>
      </c>
      <c r="I6" s="44" t="str">
        <f t="shared" si="4"/>
        <v/>
      </c>
      <c r="J6" s="55" t="str">
        <f t="shared" si="5"/>
        <v>the life of a person</v>
      </c>
      <c r="L6" s="67" t="s">
        <v>254</v>
      </c>
    </row>
    <row r="7" spans="1:42" x14ac:dyDescent="0.25">
      <c r="A7" s="13">
        <f t="shared" si="6"/>
        <v>4</v>
      </c>
      <c r="B7" s="48" t="s">
        <v>37</v>
      </c>
      <c r="C7" s="48">
        <v>4</v>
      </c>
      <c r="D7" s="20">
        <f t="shared" si="0"/>
        <v>0.14603870025556773</v>
      </c>
      <c r="E7" s="18">
        <f t="shared" si="1"/>
        <v>55871365.924963459</v>
      </c>
      <c r="F7" s="15"/>
      <c r="G7" s="42" t="str">
        <f t="shared" si="2"/>
        <v/>
      </c>
      <c r="H7" s="43" t="str">
        <f t="shared" si="3"/>
        <v/>
      </c>
      <c r="I7" s="44" t="str">
        <f t="shared" si="4"/>
        <v/>
      </c>
      <c r="J7" s="55" t="str">
        <f t="shared" si="5"/>
        <v>Seek and Find God in</v>
      </c>
      <c r="L7" s="67" t="s">
        <v>113</v>
      </c>
    </row>
    <row r="8" spans="1:42" x14ac:dyDescent="0.25">
      <c r="A8" s="13">
        <f t="shared" si="6"/>
        <v>5</v>
      </c>
      <c r="B8" s="48" t="s">
        <v>38</v>
      </c>
      <c r="C8" s="48">
        <v>4</v>
      </c>
      <c r="D8" s="20">
        <f t="shared" si="0"/>
        <v>0.14603870025556773</v>
      </c>
      <c r="E8" s="18">
        <f t="shared" si="1"/>
        <v>55871365.924963459</v>
      </c>
      <c r="F8" s="15"/>
      <c r="G8" s="42" t="str">
        <f t="shared" si="2"/>
        <v/>
      </c>
      <c r="H8" s="43" t="str">
        <f t="shared" si="3"/>
        <v/>
      </c>
      <c r="I8" s="44" t="str">
        <f t="shared" si="4"/>
        <v/>
      </c>
      <c r="J8" s="55" t="str">
        <f t="shared" si="5"/>
        <v>and Find God in All</v>
      </c>
      <c r="L8" s="67" t="s">
        <v>255</v>
      </c>
    </row>
    <row r="9" spans="1:42" x14ac:dyDescent="0.25">
      <c r="A9" s="13">
        <f t="shared" si="6"/>
        <v>6</v>
      </c>
      <c r="B9" s="48" t="s">
        <v>39</v>
      </c>
      <c r="C9" s="48">
        <v>4</v>
      </c>
      <c r="D9" s="20">
        <f t="shared" si="0"/>
        <v>0.14603870025556773</v>
      </c>
      <c r="E9" s="18">
        <f t="shared" si="1"/>
        <v>55871365.924963459</v>
      </c>
      <c r="F9" s="15"/>
      <c r="G9" s="42" t="str">
        <f t="shared" si="2"/>
        <v/>
      </c>
      <c r="H9" s="43" t="str">
        <f t="shared" si="3"/>
        <v/>
      </c>
      <c r="I9" s="44" t="str">
        <f t="shared" si="4"/>
        <v/>
      </c>
      <c r="J9" s="55" t="str">
        <f t="shared" si="5"/>
        <v>Find God in All Things</v>
      </c>
    </row>
    <row r="10" spans="1:42" x14ac:dyDescent="0.25">
      <c r="A10" s="13">
        <f t="shared" si="6"/>
        <v>7</v>
      </c>
      <c r="B10" s="48" t="s">
        <v>274</v>
      </c>
      <c r="C10" s="48">
        <v>3</v>
      </c>
      <c r="D10" s="20">
        <f t="shared" si="0"/>
        <v>0.10952902519167579</v>
      </c>
      <c r="E10" s="18">
        <f t="shared" si="1"/>
        <v>41903524.443722591</v>
      </c>
      <c r="F10" s="15"/>
      <c r="G10" s="42" t="str">
        <f t="shared" si="2"/>
        <v/>
      </c>
      <c r="H10" s="43" t="str">
        <f t="shared" si="3"/>
        <v/>
      </c>
      <c r="I10" s="44" t="str">
        <f t="shared" si="4"/>
        <v/>
      </c>
      <c r="J10" s="55" t="str">
        <f t="shared" si="5"/>
        <v xml:space="preserve"> The pope is referring</v>
      </c>
    </row>
    <row r="11" spans="1:42" x14ac:dyDescent="0.25">
      <c r="A11" s="13">
        <f t="shared" si="6"/>
        <v>8</v>
      </c>
      <c r="B11" s="48" t="s">
        <v>40</v>
      </c>
      <c r="C11" s="48">
        <v>3</v>
      </c>
      <c r="D11" s="20">
        <f t="shared" si="0"/>
        <v>0.10952902519167579</v>
      </c>
      <c r="E11" s="18">
        <f t="shared" si="1"/>
        <v>41903524.443722591</v>
      </c>
      <c r="F11" s="15"/>
      <c r="G11" s="42" t="str">
        <f t="shared" si="2"/>
        <v/>
      </c>
      <c r="H11" s="43" t="str">
        <f t="shared" si="3"/>
        <v/>
      </c>
      <c r="I11" s="44" t="str">
        <f t="shared" si="4"/>
        <v/>
      </c>
      <c r="J11" s="55" t="str">
        <f t="shared" si="5"/>
        <v>The pope is referring to</v>
      </c>
    </row>
    <row r="12" spans="1:42" x14ac:dyDescent="0.25">
      <c r="A12" s="13">
        <f t="shared" si="6"/>
        <v>9</v>
      </c>
      <c r="B12" s="48" t="s">
        <v>41</v>
      </c>
      <c r="C12" s="48">
        <v>3</v>
      </c>
      <c r="D12" s="20">
        <f t="shared" si="0"/>
        <v>0.10952902519167579</v>
      </c>
      <c r="E12" s="18">
        <f t="shared" si="1"/>
        <v>41903524.443722591</v>
      </c>
      <c r="F12" s="15"/>
      <c r="G12" s="42" t="str">
        <f t="shared" si="2"/>
        <v/>
      </c>
      <c r="H12" s="43" t="str">
        <f t="shared" si="3"/>
        <v/>
      </c>
      <c r="I12" s="44" t="str">
        <f t="shared" si="4"/>
        <v/>
      </c>
      <c r="J12" s="55" t="str">
        <f t="shared" si="5"/>
        <v>the role of women in</v>
      </c>
    </row>
    <row r="13" spans="1:42" x14ac:dyDescent="0.25">
      <c r="A13" s="13">
        <f t="shared" si="6"/>
        <v>10</v>
      </c>
      <c r="B13" s="48" t="s">
        <v>42</v>
      </c>
      <c r="C13" s="48">
        <v>3</v>
      </c>
      <c r="D13" s="20">
        <f t="shared" si="0"/>
        <v>0.10952902519167579</v>
      </c>
      <c r="E13" s="18">
        <f t="shared" si="1"/>
        <v>41903524.443722591</v>
      </c>
      <c r="F13" s="15"/>
      <c r="G13" s="42" t="str">
        <f t="shared" si="2"/>
        <v/>
      </c>
      <c r="H13" s="43" t="str">
        <f t="shared" si="3"/>
        <v/>
      </c>
      <c r="I13" s="44" t="str">
        <f t="shared" si="4"/>
        <v/>
      </c>
      <c r="J13" s="55" t="str">
        <f t="shared" si="5"/>
        <v>role of women in the</v>
      </c>
    </row>
    <row r="14" spans="1:42" x14ac:dyDescent="0.25">
      <c r="A14" s="13">
        <f t="shared" si="6"/>
        <v>11</v>
      </c>
      <c r="B14" s="48" t="s">
        <v>43</v>
      </c>
      <c r="C14" s="48">
        <v>15</v>
      </c>
      <c r="D14" s="20">
        <f t="shared" si="0"/>
        <v>0.547645125958379</v>
      </c>
      <c r="E14" s="18">
        <f t="shared" si="1"/>
        <v>209517622.21861297</v>
      </c>
      <c r="F14" s="14"/>
      <c r="G14" s="42" t="str">
        <f t="shared" si="2"/>
        <v/>
      </c>
      <c r="H14" s="43" t="str">
        <f t="shared" si="3"/>
        <v/>
      </c>
      <c r="I14" s="44" t="str">
        <f t="shared" si="4"/>
        <v>the Society of Jesus</v>
      </c>
      <c r="J14" s="55" t="str">
        <f t="shared" si="5"/>
        <v/>
      </c>
    </row>
    <row r="15" spans="1:42" x14ac:dyDescent="0.25">
      <c r="A15" s="13">
        <f t="shared" si="6"/>
        <v>12</v>
      </c>
      <c r="B15" s="48" t="s">
        <v>44</v>
      </c>
      <c r="C15" s="48">
        <v>7</v>
      </c>
      <c r="D15" s="20">
        <f t="shared" si="0"/>
        <v>0.25556772544724349</v>
      </c>
      <c r="E15" s="18">
        <f t="shared" si="1"/>
        <v>97774890.36868605</v>
      </c>
      <c r="F15" s="15"/>
      <c r="G15" s="42" t="str">
        <f t="shared" si="2"/>
        <v/>
      </c>
      <c r="H15" s="43" t="str">
        <f t="shared" si="3"/>
        <v/>
      </c>
      <c r="I15" s="44" t="str">
        <f t="shared" si="4"/>
        <v/>
      </c>
      <c r="J15" s="55" t="str">
        <f t="shared" si="5"/>
        <v>I ask the pope</v>
      </c>
    </row>
    <row r="16" spans="1:42" x14ac:dyDescent="0.25">
      <c r="A16" s="13">
        <f t="shared" si="6"/>
        <v>13</v>
      </c>
      <c r="B16" s="48" t="s">
        <v>45</v>
      </c>
      <c r="C16" s="48">
        <v>6</v>
      </c>
      <c r="D16" s="20">
        <f t="shared" si="0"/>
        <v>0.21905805038335158</v>
      </c>
      <c r="E16" s="18">
        <f t="shared" si="1"/>
        <v>83807048.887445182</v>
      </c>
      <c r="F16" s="15"/>
      <c r="G16" s="42" t="str">
        <f t="shared" si="2"/>
        <v/>
      </c>
      <c r="H16" s="43" t="str">
        <f t="shared" si="3"/>
        <v/>
      </c>
      <c r="I16" s="44" t="str">
        <f t="shared" si="4"/>
        <v/>
      </c>
      <c r="J16" s="55" t="str">
        <f t="shared" si="5"/>
        <v>the people of God</v>
      </c>
    </row>
    <row r="17" spans="1:10" x14ac:dyDescent="0.25">
      <c r="A17" s="13">
        <f t="shared" si="6"/>
        <v>14</v>
      </c>
      <c r="B17" s="48" t="s">
        <v>46</v>
      </c>
      <c r="C17" s="48">
        <v>6</v>
      </c>
      <c r="D17" s="20">
        <f t="shared" si="0"/>
        <v>0.21905805038335158</v>
      </c>
      <c r="E17" s="18">
        <f t="shared" si="1"/>
        <v>83807048.887445182</v>
      </c>
      <c r="F17" s="15"/>
      <c r="G17" s="42" t="str">
        <f t="shared" si="2"/>
        <v/>
      </c>
      <c r="H17" s="43" t="str">
        <f t="shared" si="3"/>
        <v/>
      </c>
      <c r="I17" s="44" t="str">
        <f t="shared" si="4"/>
        <v/>
      </c>
      <c r="J17" s="55" t="str">
        <f t="shared" si="5"/>
        <v>women in the church</v>
      </c>
    </row>
    <row r="18" spans="1:10" x14ac:dyDescent="0.25">
      <c r="A18" s="13">
        <f t="shared" si="6"/>
        <v>15</v>
      </c>
      <c r="B18" s="48" t="s">
        <v>47</v>
      </c>
      <c r="C18" s="48">
        <v>6</v>
      </c>
      <c r="D18" s="20">
        <f t="shared" si="0"/>
        <v>0.21905805038335158</v>
      </c>
      <c r="E18" s="18">
        <f t="shared" si="1"/>
        <v>83807048.887445182</v>
      </c>
      <c r="F18" s="15"/>
      <c r="G18" s="42" t="str">
        <f t="shared" si="2"/>
        <v/>
      </c>
      <c r="H18" s="43" t="str">
        <f t="shared" si="3"/>
        <v/>
      </c>
      <c r="I18" s="44" t="str">
        <f t="shared" si="4"/>
        <v/>
      </c>
      <c r="J18" s="55" t="str">
        <f t="shared" si="5"/>
        <v>God in All Things</v>
      </c>
    </row>
    <row r="19" spans="1:10" x14ac:dyDescent="0.25">
      <c r="A19" s="13">
        <f t="shared" si="6"/>
        <v>16</v>
      </c>
      <c r="B19" s="48" t="s">
        <v>48</v>
      </c>
      <c r="C19" s="48">
        <v>5</v>
      </c>
      <c r="D19" s="20">
        <f t="shared" si="0"/>
        <v>0.18254837531945967</v>
      </c>
      <c r="E19" s="18">
        <f t="shared" si="1"/>
        <v>69839207.406204328</v>
      </c>
      <c r="F19" s="15"/>
      <c r="G19" s="42" t="str">
        <f t="shared" si="2"/>
        <v/>
      </c>
      <c r="H19" s="43" t="str">
        <f t="shared" si="3"/>
        <v/>
      </c>
      <c r="I19" s="44" t="str">
        <f t="shared" si="4"/>
        <v/>
      </c>
      <c r="J19" s="55" t="str">
        <f t="shared" si="5"/>
        <v>of the Society of</v>
      </c>
    </row>
    <row r="20" spans="1:10" x14ac:dyDescent="0.25">
      <c r="A20" s="13">
        <f t="shared" si="6"/>
        <v>17</v>
      </c>
      <c r="B20" s="48" t="s">
        <v>275</v>
      </c>
      <c r="C20" s="48">
        <v>5</v>
      </c>
      <c r="D20" s="20">
        <f t="shared" si="0"/>
        <v>0.18254837531945967</v>
      </c>
      <c r="E20" s="18">
        <f t="shared" si="1"/>
        <v>69839207.406204328</v>
      </c>
      <c r="F20" s="15"/>
      <c r="G20" s="42" t="str">
        <f t="shared" si="2"/>
        <v/>
      </c>
      <c r="H20" s="43" t="str">
        <f t="shared" si="3"/>
        <v/>
      </c>
      <c r="I20" s="44" t="str">
        <f t="shared" si="4"/>
        <v/>
      </c>
      <c r="J20" s="55" t="str">
        <f t="shared" si="5"/>
        <v xml:space="preserve"> The pope continues</v>
      </c>
    </row>
    <row r="21" spans="1:10" x14ac:dyDescent="0.25">
      <c r="A21" s="13">
        <f t="shared" si="6"/>
        <v>18</v>
      </c>
      <c r="B21" s="48" t="s">
        <v>49</v>
      </c>
      <c r="C21" s="48">
        <v>5</v>
      </c>
      <c r="D21" s="20">
        <f t="shared" si="0"/>
        <v>0.18254837531945967</v>
      </c>
      <c r="E21" s="18">
        <f t="shared" si="1"/>
        <v>69839207.406204328</v>
      </c>
      <c r="F21" s="15"/>
      <c r="G21" s="42" t="str">
        <f t="shared" si="2"/>
        <v/>
      </c>
      <c r="H21" s="43" t="str">
        <f t="shared" si="3"/>
        <v/>
      </c>
      <c r="I21" s="44" t="str">
        <f t="shared" si="4"/>
        <v/>
      </c>
      <c r="J21" s="55" t="str">
        <f t="shared" si="5"/>
        <v>of women in the</v>
      </c>
    </row>
    <row r="22" spans="1:10" x14ac:dyDescent="0.25">
      <c r="A22" s="13">
        <f t="shared" si="6"/>
        <v>19</v>
      </c>
      <c r="B22" s="48" t="s">
        <v>50</v>
      </c>
      <c r="C22" s="48">
        <v>4</v>
      </c>
      <c r="D22" s="20">
        <f t="shared" si="0"/>
        <v>0.14603870025556773</v>
      </c>
      <c r="E22" s="18">
        <f t="shared" si="1"/>
        <v>55871365.924963459</v>
      </c>
      <c r="F22" s="15"/>
      <c r="G22" s="42" t="str">
        <f t="shared" si="2"/>
        <v/>
      </c>
      <c r="H22" s="43" t="str">
        <f t="shared" si="3"/>
        <v/>
      </c>
      <c r="I22" s="44" t="str">
        <f t="shared" si="4"/>
        <v/>
      </c>
      <c r="J22" s="55" t="str">
        <f t="shared" si="5"/>
        <v>I ask Pope Francis</v>
      </c>
    </row>
    <row r="23" spans="1:10" x14ac:dyDescent="0.25">
      <c r="A23" s="13">
        <f t="shared" si="6"/>
        <v>20</v>
      </c>
      <c r="B23" s="48" t="s">
        <v>51</v>
      </c>
      <c r="C23" s="48">
        <v>4</v>
      </c>
      <c r="D23" s="20">
        <f t="shared" si="0"/>
        <v>0.14603870025556773</v>
      </c>
      <c r="E23" s="18">
        <f t="shared" si="1"/>
        <v>55871365.924963459</v>
      </c>
      <c r="F23" s="15"/>
      <c r="G23" s="42" t="str">
        <f t="shared" si="2"/>
        <v/>
      </c>
      <c r="H23" s="43" t="str">
        <f t="shared" si="3"/>
        <v/>
      </c>
      <c r="I23" s="44" t="str">
        <f t="shared" si="4"/>
        <v/>
      </c>
      <c r="J23" s="55" t="str">
        <f t="shared" si="5"/>
        <v>the life of a</v>
      </c>
    </row>
    <row r="24" spans="1:10" x14ac:dyDescent="0.25">
      <c r="A24" s="13">
        <f t="shared" si="6"/>
        <v>21</v>
      </c>
      <c r="B24" s="48" t="s">
        <v>52</v>
      </c>
      <c r="C24" s="48">
        <v>4</v>
      </c>
      <c r="D24" s="20">
        <f t="shared" si="0"/>
        <v>0.14603870025556773</v>
      </c>
      <c r="E24" s="18">
        <f t="shared" si="1"/>
        <v>55871365.924963459</v>
      </c>
      <c r="F24" s="15"/>
      <c r="G24" s="42" t="str">
        <f t="shared" si="2"/>
        <v/>
      </c>
      <c r="H24" s="43" t="str">
        <f t="shared" si="3"/>
        <v/>
      </c>
      <c r="I24" s="44" t="str">
        <f t="shared" si="4"/>
        <v/>
      </c>
      <c r="J24" s="55" t="str">
        <f t="shared" si="5"/>
        <v>life of a person</v>
      </c>
    </row>
    <row r="25" spans="1:10" x14ac:dyDescent="0.25">
      <c r="A25" s="13">
        <f t="shared" si="6"/>
        <v>22</v>
      </c>
      <c r="B25" s="48" t="s">
        <v>53</v>
      </c>
      <c r="C25" s="48">
        <v>4</v>
      </c>
      <c r="D25" s="20">
        <f t="shared" si="0"/>
        <v>0.14603870025556773</v>
      </c>
      <c r="E25" s="18">
        <f t="shared" si="1"/>
        <v>55871365.924963459</v>
      </c>
      <c r="F25" s="15"/>
      <c r="G25" s="42" t="str">
        <f t="shared" si="2"/>
        <v/>
      </c>
      <c r="H25" s="43" t="str">
        <f t="shared" si="3"/>
        <v/>
      </c>
      <c r="I25" s="44" t="str">
        <f t="shared" si="4"/>
        <v/>
      </c>
      <c r="J25" s="55" t="str">
        <f t="shared" si="5"/>
        <v>the role of women</v>
      </c>
    </row>
    <row r="26" spans="1:10" x14ac:dyDescent="0.25">
      <c r="A26" s="13">
        <f t="shared" si="6"/>
        <v>23</v>
      </c>
      <c r="B26" s="48" t="s">
        <v>54</v>
      </c>
      <c r="C26" s="48">
        <v>4</v>
      </c>
      <c r="D26" s="20">
        <f t="shared" si="0"/>
        <v>0.14603870025556773</v>
      </c>
      <c r="E26" s="18">
        <f t="shared" si="1"/>
        <v>55871365.924963459</v>
      </c>
      <c r="F26" s="15"/>
      <c r="G26" s="42" t="str">
        <f t="shared" si="2"/>
        <v/>
      </c>
      <c r="H26" s="43" t="str">
        <f t="shared" si="3"/>
        <v/>
      </c>
      <c r="I26" s="44" t="str">
        <f t="shared" si="4"/>
        <v/>
      </c>
      <c r="J26" s="55" t="str">
        <f t="shared" si="5"/>
        <v>Seek and Find God</v>
      </c>
    </row>
    <row r="27" spans="1:10" x14ac:dyDescent="0.25">
      <c r="A27" s="13">
        <f t="shared" si="6"/>
        <v>24</v>
      </c>
      <c r="B27" s="48" t="s">
        <v>55</v>
      </c>
      <c r="C27" s="48">
        <v>4</v>
      </c>
      <c r="D27" s="20">
        <f t="shared" si="0"/>
        <v>0.14603870025556773</v>
      </c>
      <c r="E27" s="18">
        <f t="shared" si="1"/>
        <v>55871365.924963459</v>
      </c>
      <c r="F27" s="15"/>
      <c r="G27" s="42" t="str">
        <f t="shared" si="2"/>
        <v/>
      </c>
      <c r="H27" s="43" t="str">
        <f t="shared" si="3"/>
        <v/>
      </c>
      <c r="I27" s="44" t="str">
        <f t="shared" si="4"/>
        <v/>
      </c>
      <c r="J27" s="55" t="str">
        <f t="shared" si="5"/>
        <v>and Find God in</v>
      </c>
    </row>
    <row r="28" spans="1:10" x14ac:dyDescent="0.25">
      <c r="A28" s="13">
        <f t="shared" si="6"/>
        <v>25</v>
      </c>
      <c r="B28" s="48" t="s">
        <v>56</v>
      </c>
      <c r="C28" s="48">
        <v>4</v>
      </c>
      <c r="D28" s="20">
        <f t="shared" si="0"/>
        <v>0.14603870025556773</v>
      </c>
      <c r="E28" s="18">
        <f t="shared" si="1"/>
        <v>55871365.924963459</v>
      </c>
      <c r="F28" s="15"/>
      <c r="G28" s="42" t="str">
        <f t="shared" si="2"/>
        <v/>
      </c>
      <c r="H28" s="43" t="str">
        <f t="shared" si="3"/>
        <v/>
      </c>
      <c r="I28" s="44" t="str">
        <f t="shared" si="4"/>
        <v/>
      </c>
      <c r="J28" s="55" t="str">
        <f t="shared" si="5"/>
        <v>Find God in All</v>
      </c>
    </row>
    <row r="29" spans="1:10" x14ac:dyDescent="0.25">
      <c r="A29" s="13">
        <f t="shared" si="6"/>
        <v>26</v>
      </c>
      <c r="B29" s="48" t="s">
        <v>57</v>
      </c>
      <c r="C29" s="48">
        <v>3</v>
      </c>
      <c r="D29" s="20">
        <f t="shared" si="0"/>
        <v>0.10952902519167579</v>
      </c>
      <c r="E29" s="18">
        <f t="shared" si="1"/>
        <v>41903524.443722591</v>
      </c>
      <c r="F29" s="15"/>
      <c r="G29" s="42" t="str">
        <f t="shared" si="2"/>
        <v/>
      </c>
      <c r="H29" s="43" t="str">
        <f t="shared" si="3"/>
        <v/>
      </c>
      <c r="I29" s="44" t="str">
        <f t="shared" si="4"/>
        <v/>
      </c>
      <c r="J29" s="55" t="str">
        <f t="shared" si="5"/>
        <v>He tells me that</v>
      </c>
    </row>
    <row r="30" spans="1:10" x14ac:dyDescent="0.25">
      <c r="A30" s="13">
        <f t="shared" si="6"/>
        <v>27</v>
      </c>
      <c r="B30" s="48" t="s">
        <v>58</v>
      </c>
      <c r="C30" s="48">
        <v>3</v>
      </c>
      <c r="D30" s="20">
        <f t="shared" si="0"/>
        <v>0.10952902519167579</v>
      </c>
      <c r="E30" s="18">
        <f t="shared" si="1"/>
        <v>41903524.443722591</v>
      </c>
      <c r="F30" s="15"/>
      <c r="G30" s="42" t="str">
        <f t="shared" si="2"/>
        <v/>
      </c>
      <c r="H30" s="43" t="str">
        <f t="shared" si="3"/>
        <v/>
      </c>
      <c r="I30" s="44" t="str">
        <f t="shared" si="4"/>
        <v/>
      </c>
      <c r="J30" s="55" t="str">
        <f t="shared" si="5"/>
        <v>I am a sinner</v>
      </c>
    </row>
    <row r="31" spans="1:10" x14ac:dyDescent="0.25">
      <c r="A31" s="13">
        <f t="shared" si="6"/>
        <v>28</v>
      </c>
      <c r="B31" s="48" t="s">
        <v>59</v>
      </c>
      <c r="C31" s="48">
        <v>3</v>
      </c>
      <c r="D31" s="20">
        <f t="shared" si="0"/>
        <v>0.10952902519167579</v>
      </c>
      <c r="E31" s="18">
        <f t="shared" si="1"/>
        <v>41903524.443722591</v>
      </c>
      <c r="F31" s="15"/>
      <c r="G31" s="42" t="str">
        <f t="shared" si="2"/>
        <v/>
      </c>
      <c r="H31" s="43" t="str">
        <f t="shared" si="3"/>
        <v/>
      </c>
      <c r="I31" s="44" t="str">
        <f t="shared" si="4"/>
        <v/>
      </c>
      <c r="J31" s="55" t="str">
        <f t="shared" si="5"/>
        <v>the fact that he</v>
      </c>
    </row>
    <row r="32" spans="1:10" x14ac:dyDescent="0.25">
      <c r="A32" s="13">
        <f t="shared" si="6"/>
        <v>29</v>
      </c>
      <c r="B32" s="48" t="s">
        <v>276</v>
      </c>
      <c r="C32" s="48">
        <v>3</v>
      </c>
      <c r="D32" s="20">
        <f t="shared" si="0"/>
        <v>0.10952902519167579</v>
      </c>
      <c r="E32" s="18">
        <f t="shared" si="1"/>
        <v>41903524.443722591</v>
      </c>
      <c r="F32" s="15"/>
      <c r="G32" s="42" t="str">
        <f t="shared" si="2"/>
        <v/>
      </c>
      <c r="H32" s="43" t="str">
        <f t="shared" si="3"/>
        <v/>
      </c>
      <c r="I32" s="44" t="str">
        <f t="shared" si="4"/>
        <v/>
      </c>
      <c r="J32" s="55" t="str">
        <f t="shared" si="5"/>
        <v xml:space="preserve"> The pope is</v>
      </c>
    </row>
    <row r="33" spans="1:17" x14ac:dyDescent="0.25">
      <c r="A33" s="13">
        <f t="shared" si="6"/>
        <v>30</v>
      </c>
      <c r="B33" s="48" t="s">
        <v>60</v>
      </c>
      <c r="C33" s="48">
        <v>3</v>
      </c>
      <c r="D33" s="20">
        <f t="shared" si="0"/>
        <v>0.10952902519167579</v>
      </c>
      <c r="E33" s="18">
        <f t="shared" si="1"/>
        <v>41903524.443722591</v>
      </c>
      <c r="F33" s="15"/>
      <c r="G33" s="42" t="str">
        <f t="shared" si="2"/>
        <v/>
      </c>
      <c r="H33" s="43" t="str">
        <f t="shared" si="3"/>
        <v/>
      </c>
      <c r="I33" s="44" t="str">
        <f t="shared" si="4"/>
        <v/>
      </c>
      <c r="J33" s="55" t="str">
        <f t="shared" si="5"/>
        <v>The pope is referring</v>
      </c>
    </row>
    <row r="34" spans="1:17" x14ac:dyDescent="0.25">
      <c r="A34" s="13">
        <f t="shared" si="6"/>
        <v>31</v>
      </c>
      <c r="B34" s="48" t="s">
        <v>61</v>
      </c>
      <c r="C34" s="48">
        <v>3</v>
      </c>
      <c r="D34" s="20">
        <f t="shared" si="0"/>
        <v>0.10952902519167579</v>
      </c>
      <c r="E34" s="18">
        <f t="shared" si="1"/>
        <v>41903524.443722591</v>
      </c>
      <c r="F34" s="15"/>
      <c r="G34" s="42" t="str">
        <f t="shared" si="2"/>
        <v/>
      </c>
      <c r="H34" s="43" t="str">
        <f t="shared" si="3"/>
        <v/>
      </c>
      <c r="I34" s="44" t="str">
        <f t="shared" si="4"/>
        <v/>
      </c>
      <c r="J34" s="55" t="str">
        <f t="shared" si="5"/>
        <v>pope is referring to</v>
      </c>
    </row>
    <row r="35" spans="1:17" x14ac:dyDescent="0.25">
      <c r="A35" s="13">
        <f t="shared" si="6"/>
        <v>32</v>
      </c>
      <c r="B35" s="48" t="s">
        <v>62</v>
      </c>
      <c r="C35" s="48">
        <v>3</v>
      </c>
      <c r="D35" s="20">
        <f t="shared" si="0"/>
        <v>0.10952902519167579</v>
      </c>
      <c r="E35" s="18">
        <f t="shared" si="1"/>
        <v>41903524.443722591</v>
      </c>
      <c r="F35" s="15"/>
      <c r="G35" s="42" t="str">
        <f t="shared" si="2"/>
        <v/>
      </c>
      <c r="H35" s="43" t="str">
        <f t="shared" si="3"/>
        <v/>
      </c>
      <c r="I35" s="44" t="str">
        <f t="shared" si="4"/>
        <v/>
      </c>
      <c r="J35" s="55" t="str">
        <f t="shared" si="5"/>
        <v>Let us think of</v>
      </c>
    </row>
    <row r="36" spans="1:17" x14ac:dyDescent="0.25">
      <c r="A36" s="13">
        <f t="shared" si="6"/>
        <v>33</v>
      </c>
      <c r="B36" s="48" t="s">
        <v>63</v>
      </c>
      <c r="C36" s="48">
        <v>3</v>
      </c>
      <c r="D36" s="20">
        <f t="shared" si="0"/>
        <v>0.10952902519167579</v>
      </c>
      <c r="E36" s="18">
        <f t="shared" ref="E36:E67" si="7">C36*$O$1</f>
        <v>41903524.443722591</v>
      </c>
      <c r="F36" s="15"/>
      <c r="G36" s="42" t="str">
        <f t="shared" si="2"/>
        <v/>
      </c>
      <c r="H36" s="43" t="str">
        <f t="shared" si="3"/>
        <v/>
      </c>
      <c r="I36" s="44" t="str">
        <f t="shared" si="4"/>
        <v/>
      </c>
      <c r="J36" s="55" t="str">
        <f t="shared" si="5"/>
        <v>that he was a</v>
      </c>
    </row>
    <row r="37" spans="1:17" x14ac:dyDescent="0.25">
      <c r="A37" s="13">
        <f t="shared" si="6"/>
        <v>34</v>
      </c>
      <c r="B37" s="48" t="s">
        <v>277</v>
      </c>
      <c r="C37" s="48">
        <v>3</v>
      </c>
      <c r="D37" s="20">
        <f t="shared" si="0"/>
        <v>0.10952902519167579</v>
      </c>
      <c r="E37" s="18">
        <f t="shared" si="7"/>
        <v>41903524.443722591</v>
      </c>
      <c r="F37" s="15"/>
      <c r="G37" s="42" t="str">
        <f t="shared" si="2"/>
        <v/>
      </c>
      <c r="H37" s="43" t="str">
        <f t="shared" si="3"/>
        <v/>
      </c>
      <c r="I37" s="44" t="str">
        <f t="shared" si="4"/>
        <v/>
      </c>
      <c r="J37" s="55" t="str">
        <f t="shared" si="5"/>
        <v>the pope says</v>
      </c>
      <c r="Q37" s="46"/>
    </row>
    <row r="38" spans="1:17" x14ac:dyDescent="0.25">
      <c r="A38" s="13">
        <f t="shared" si="6"/>
        <v>35</v>
      </c>
      <c r="B38" s="48" t="s">
        <v>64</v>
      </c>
      <c r="C38" s="48">
        <v>3</v>
      </c>
      <c r="D38" s="20">
        <f t="shared" si="0"/>
        <v>0.10952902519167579</v>
      </c>
      <c r="E38" s="18">
        <f t="shared" si="7"/>
        <v>41903524.443722591</v>
      </c>
      <c r="F38" s="15"/>
      <c r="G38" s="42" t="str">
        <f t="shared" si="2"/>
        <v/>
      </c>
      <c r="H38" s="43" t="str">
        <f t="shared" si="3"/>
        <v/>
      </c>
      <c r="I38" s="44" t="str">
        <f t="shared" si="4"/>
        <v/>
      </c>
      <c r="J38" s="55" t="str">
        <f t="shared" si="5"/>
        <v>Thinking With the Church</v>
      </c>
      <c r="Q38" s="46"/>
    </row>
    <row r="39" spans="1:17" x14ac:dyDescent="0.25">
      <c r="A39" s="13">
        <f t="shared" si="6"/>
        <v>36</v>
      </c>
      <c r="B39" s="48" t="s">
        <v>65</v>
      </c>
      <c r="C39" s="48">
        <v>3</v>
      </c>
      <c r="D39" s="20">
        <f t="shared" si="0"/>
        <v>0.10952902519167579</v>
      </c>
      <c r="E39" s="18">
        <f t="shared" si="7"/>
        <v>41903524.443722591</v>
      </c>
      <c r="F39" s="15"/>
      <c r="G39" s="42" t="str">
        <f t="shared" si="2"/>
        <v/>
      </c>
      <c r="H39" s="43" t="str">
        <f t="shared" si="3"/>
        <v/>
      </c>
      <c r="I39" s="44" t="str">
        <f t="shared" si="4"/>
        <v/>
      </c>
      <c r="J39" s="55" t="str">
        <f t="shared" si="5"/>
        <v>we read in the</v>
      </c>
      <c r="Q39" s="46"/>
    </row>
    <row r="40" spans="1:17" x14ac:dyDescent="0.25">
      <c r="A40" s="13">
        <f t="shared" si="6"/>
        <v>37</v>
      </c>
      <c r="B40" s="48" t="s">
        <v>66</v>
      </c>
      <c r="C40" s="48">
        <v>3</v>
      </c>
      <c r="D40" s="20">
        <f t="shared" si="0"/>
        <v>0.10952902519167579</v>
      </c>
      <c r="E40" s="18">
        <f t="shared" si="7"/>
        <v>41903524.443722591</v>
      </c>
      <c r="F40" s="15"/>
      <c r="G40" s="42" t="str">
        <f t="shared" si="2"/>
        <v/>
      </c>
      <c r="H40" s="43" t="str">
        <f t="shared" si="3"/>
        <v/>
      </c>
      <c r="I40" s="44" t="str">
        <f t="shared" si="4"/>
        <v/>
      </c>
      <c r="J40" s="55" t="str">
        <f t="shared" si="5"/>
        <v>the life of the</v>
      </c>
    </row>
    <row r="41" spans="1:17" x14ac:dyDescent="0.25">
      <c r="A41" s="13">
        <f t="shared" si="6"/>
        <v>38</v>
      </c>
      <c r="B41" s="48" t="s">
        <v>67</v>
      </c>
      <c r="C41" s="48">
        <v>3</v>
      </c>
      <c r="D41" s="20">
        <f t="shared" si="0"/>
        <v>0.10952902519167579</v>
      </c>
      <c r="E41" s="18">
        <f t="shared" si="7"/>
        <v>41903524.443722591</v>
      </c>
      <c r="F41" s="15"/>
      <c r="G41" s="42" t="str">
        <f t="shared" si="2"/>
        <v/>
      </c>
      <c r="H41" s="43" t="str">
        <f t="shared" si="3"/>
        <v/>
      </c>
      <c r="I41" s="44" t="str">
        <f t="shared" si="4"/>
        <v/>
      </c>
      <c r="J41" s="55" t="str">
        <f t="shared" si="5"/>
        <v>in the life of</v>
      </c>
    </row>
    <row r="42" spans="1:17" x14ac:dyDescent="0.25">
      <c r="A42" s="13">
        <f t="shared" si="6"/>
        <v>39</v>
      </c>
      <c r="B42" s="48" t="s">
        <v>68</v>
      </c>
      <c r="C42" s="48">
        <v>3</v>
      </c>
      <c r="D42" s="20">
        <f t="shared" si="0"/>
        <v>0.10952902519167579</v>
      </c>
      <c r="E42" s="18">
        <f t="shared" si="7"/>
        <v>41903524.443722591</v>
      </c>
      <c r="F42" s="15"/>
      <c r="G42" s="42" t="str">
        <f t="shared" si="2"/>
        <v/>
      </c>
      <c r="H42" s="43" t="str">
        <f t="shared" si="3"/>
        <v/>
      </c>
      <c r="I42" s="44" t="str">
        <f t="shared" si="4"/>
        <v/>
      </c>
      <c r="J42" s="55" t="str">
        <f t="shared" si="5"/>
        <v>role of women in</v>
      </c>
    </row>
    <row r="43" spans="1:17" x14ac:dyDescent="0.25">
      <c r="A43" s="13">
        <f t="shared" si="6"/>
        <v>40</v>
      </c>
      <c r="B43" s="48" t="s">
        <v>69</v>
      </c>
      <c r="C43" s="48">
        <v>3</v>
      </c>
      <c r="D43" s="20">
        <f t="shared" si="0"/>
        <v>0.10952902519167579</v>
      </c>
      <c r="E43" s="18">
        <f t="shared" si="7"/>
        <v>41903524.443722591</v>
      </c>
      <c r="F43" s="15"/>
      <c r="G43" s="42" t="str">
        <f t="shared" si="2"/>
        <v/>
      </c>
      <c r="H43" s="43" t="str">
        <f t="shared" si="3"/>
        <v/>
      </c>
      <c r="I43" s="44" t="str">
        <f t="shared" si="4"/>
        <v/>
      </c>
      <c r="J43" s="55" t="str">
        <f t="shared" si="5"/>
        <v>the Letter to the</v>
      </c>
    </row>
    <row r="44" spans="1:17" x14ac:dyDescent="0.25">
      <c r="A44" s="13">
        <f t="shared" si="6"/>
        <v>41</v>
      </c>
      <c r="B44" s="48" t="s">
        <v>70</v>
      </c>
      <c r="C44" s="48">
        <v>20</v>
      </c>
      <c r="D44" s="20">
        <f t="shared" si="0"/>
        <v>0.73019350127783866</v>
      </c>
      <c r="E44" s="18">
        <f t="shared" si="7"/>
        <v>279356829.62481731</v>
      </c>
      <c r="F44" s="13"/>
      <c r="G44" s="42" t="str">
        <f t="shared" si="2"/>
        <v/>
      </c>
      <c r="H44" s="43" t="str">
        <f t="shared" si="3"/>
        <v>of the church</v>
      </c>
      <c r="I44" s="44" t="str">
        <f t="shared" si="4"/>
        <v/>
      </c>
      <c r="J44" s="55" t="str">
        <f t="shared" si="5"/>
        <v/>
      </c>
    </row>
    <row r="45" spans="1:17" x14ac:dyDescent="0.25">
      <c r="A45" s="13">
        <f t="shared" si="6"/>
        <v>42</v>
      </c>
      <c r="B45" s="48" t="s">
        <v>278</v>
      </c>
      <c r="C45" s="48">
        <v>17</v>
      </c>
      <c r="D45" s="20">
        <f t="shared" si="0"/>
        <v>0.62066447608616282</v>
      </c>
      <c r="E45" s="18">
        <f t="shared" si="7"/>
        <v>237453305.18109471</v>
      </c>
      <c r="F45" s="14"/>
      <c r="G45" s="42" t="str">
        <f t="shared" si="2"/>
        <v/>
      </c>
      <c r="H45" s="43" t="str">
        <f t="shared" si="3"/>
        <v/>
      </c>
      <c r="I45" s="44" t="str">
        <f t="shared" si="4"/>
        <v>The pope</v>
      </c>
      <c r="J45" s="55" t="str">
        <f t="shared" si="5"/>
        <v/>
      </c>
    </row>
    <row r="46" spans="1:17" x14ac:dyDescent="0.25">
      <c r="A46" s="13">
        <f t="shared" si="6"/>
        <v>43</v>
      </c>
      <c r="B46" s="48" t="s">
        <v>71</v>
      </c>
      <c r="C46" s="48">
        <v>16</v>
      </c>
      <c r="D46" s="20">
        <f t="shared" si="0"/>
        <v>0.58415480102227091</v>
      </c>
      <c r="E46" s="18">
        <f t="shared" si="7"/>
        <v>223485463.69985384</v>
      </c>
      <c r="F46" s="14"/>
      <c r="G46" s="42" t="str">
        <f t="shared" si="2"/>
        <v/>
      </c>
      <c r="H46" s="43" t="str">
        <f t="shared" si="3"/>
        <v/>
      </c>
      <c r="I46" s="44" t="str">
        <f t="shared" si="4"/>
        <v>Society of Jesus</v>
      </c>
      <c r="J46" s="55" t="str">
        <f t="shared" si="5"/>
        <v/>
      </c>
      <c r="L46" s="63"/>
      <c r="M46" s="63" t="s">
        <v>281</v>
      </c>
      <c r="N46" s="64"/>
      <c r="O46" s="64"/>
    </row>
    <row r="47" spans="1:17" x14ac:dyDescent="0.25">
      <c r="A47" s="13">
        <f t="shared" si="6"/>
        <v>44</v>
      </c>
      <c r="B47" s="48" t="s">
        <v>72</v>
      </c>
      <c r="C47" s="48">
        <v>15</v>
      </c>
      <c r="D47" s="20">
        <f t="shared" si="0"/>
        <v>0.547645125958379</v>
      </c>
      <c r="E47" s="18">
        <f t="shared" si="7"/>
        <v>209517622.21861297</v>
      </c>
      <c r="F47" s="14"/>
      <c r="G47" s="42" t="str">
        <f t="shared" si="2"/>
        <v/>
      </c>
      <c r="H47" s="43" t="str">
        <f t="shared" si="3"/>
        <v/>
      </c>
      <c r="I47" s="44" t="str">
        <f t="shared" si="4"/>
        <v>the Society of</v>
      </c>
      <c r="J47" s="55" t="str">
        <f t="shared" si="5"/>
        <v/>
      </c>
      <c r="M47" s="38" t="s">
        <v>252</v>
      </c>
    </row>
    <row r="48" spans="1:17" x14ac:dyDescent="0.25">
      <c r="A48" s="13">
        <f t="shared" si="6"/>
        <v>45</v>
      </c>
      <c r="B48" s="48" t="s">
        <v>73</v>
      </c>
      <c r="C48" s="48">
        <v>9</v>
      </c>
      <c r="D48" s="20">
        <f t="shared" si="0"/>
        <v>0.32858707557502737</v>
      </c>
      <c r="E48" s="18">
        <f t="shared" si="7"/>
        <v>125710573.33116779</v>
      </c>
      <c r="F48" s="14"/>
      <c r="G48" s="42" t="str">
        <f t="shared" si="2"/>
        <v/>
      </c>
      <c r="H48" s="43" t="str">
        <f t="shared" si="3"/>
        <v/>
      </c>
      <c r="I48" s="44" t="str">
        <f t="shared" si="4"/>
        <v>of the Society</v>
      </c>
      <c r="J48" s="55" t="str">
        <f t="shared" si="5"/>
        <v/>
      </c>
      <c r="L48" s="62" t="s">
        <v>71</v>
      </c>
      <c r="M48" s="12">
        <v>16</v>
      </c>
      <c r="N48" s="57">
        <f>M48/$M$53</f>
        <v>0.5</v>
      </c>
      <c r="O48" s="57">
        <f>N48/$N$48</f>
        <v>1</v>
      </c>
    </row>
    <row r="49" spans="1:15" x14ac:dyDescent="0.25">
      <c r="A49" s="13">
        <f t="shared" si="6"/>
        <v>46</v>
      </c>
      <c r="B49" s="48" t="s">
        <v>74</v>
      </c>
      <c r="C49" s="48">
        <v>9</v>
      </c>
      <c r="D49" s="20">
        <f t="shared" si="0"/>
        <v>0.32858707557502737</v>
      </c>
      <c r="E49" s="18">
        <f t="shared" si="7"/>
        <v>125710573.33116779</v>
      </c>
      <c r="F49" s="14"/>
      <c r="G49" s="42" t="str">
        <f t="shared" si="2"/>
        <v/>
      </c>
      <c r="H49" s="43" t="str">
        <f t="shared" si="3"/>
        <v/>
      </c>
      <c r="I49" s="44" t="str">
        <f t="shared" si="4"/>
        <v>of the Gospel</v>
      </c>
      <c r="J49" s="55" t="str">
        <f t="shared" si="5"/>
        <v/>
      </c>
      <c r="L49" s="62" t="s">
        <v>254</v>
      </c>
      <c r="M49" s="12">
        <v>5</v>
      </c>
      <c r="N49" s="57">
        <f>M49/$M$53</f>
        <v>0.15625</v>
      </c>
      <c r="O49" s="57">
        <f>N49/$N$48</f>
        <v>0.3125</v>
      </c>
    </row>
    <row r="50" spans="1:15" x14ac:dyDescent="0.25">
      <c r="A50" s="13">
        <f t="shared" si="6"/>
        <v>47</v>
      </c>
      <c r="B50" s="48" t="s">
        <v>75</v>
      </c>
      <c r="C50" s="48">
        <v>8</v>
      </c>
      <c r="D50" s="20">
        <f t="shared" si="0"/>
        <v>0.29207740051113545</v>
      </c>
      <c r="E50" s="18">
        <f t="shared" si="7"/>
        <v>111742731.84992692</v>
      </c>
      <c r="F50" s="14"/>
      <c r="G50" s="42" t="str">
        <f t="shared" si="2"/>
        <v/>
      </c>
      <c r="H50" s="43" t="str">
        <f t="shared" si="3"/>
        <v/>
      </c>
      <c r="I50" s="44" t="str">
        <f t="shared" si="4"/>
        <v>the life of</v>
      </c>
      <c r="J50" s="55" t="str">
        <f t="shared" si="5"/>
        <v/>
      </c>
      <c r="L50" s="62" t="s">
        <v>253</v>
      </c>
      <c r="M50" s="12">
        <v>4</v>
      </c>
      <c r="N50" s="57">
        <f>M50/$M$53</f>
        <v>0.125</v>
      </c>
      <c r="O50" s="57">
        <f>N50/$N$48</f>
        <v>0.25</v>
      </c>
    </row>
    <row r="51" spans="1:15" x14ac:dyDescent="0.25">
      <c r="A51" s="13">
        <f t="shared" si="6"/>
        <v>48</v>
      </c>
      <c r="B51" s="48" t="s">
        <v>76</v>
      </c>
      <c r="C51" s="48">
        <v>8</v>
      </c>
      <c r="D51" s="20">
        <f t="shared" si="0"/>
        <v>0.29207740051113545</v>
      </c>
      <c r="E51" s="18">
        <f t="shared" si="7"/>
        <v>111742731.84992692</v>
      </c>
      <c r="F51" s="14"/>
      <c r="G51" s="42" t="str">
        <f t="shared" si="2"/>
        <v/>
      </c>
      <c r="H51" s="43" t="str">
        <f t="shared" si="3"/>
        <v/>
      </c>
      <c r="I51" s="44" t="str">
        <f t="shared" si="4"/>
        <v>women in the</v>
      </c>
      <c r="J51" s="55" t="str">
        <f t="shared" si="5"/>
        <v/>
      </c>
      <c r="L51" s="62" t="s">
        <v>113</v>
      </c>
      <c r="M51" s="12">
        <v>4</v>
      </c>
      <c r="N51" s="57">
        <f>M51/$M$53</f>
        <v>0.125</v>
      </c>
      <c r="O51" s="57">
        <f>N51/$N$48</f>
        <v>0.25</v>
      </c>
    </row>
    <row r="52" spans="1:15" x14ac:dyDescent="0.25">
      <c r="A52" s="13">
        <f t="shared" si="6"/>
        <v>49</v>
      </c>
      <c r="B52" s="48" t="s">
        <v>77</v>
      </c>
      <c r="C52" s="48">
        <v>8</v>
      </c>
      <c r="D52" s="20">
        <f t="shared" si="0"/>
        <v>0.29207740051113545</v>
      </c>
      <c r="E52" s="18">
        <f t="shared" si="7"/>
        <v>111742731.84992692</v>
      </c>
      <c r="F52" s="14"/>
      <c r="G52" s="42" t="str">
        <f t="shared" si="2"/>
        <v/>
      </c>
      <c r="H52" s="43" t="str">
        <f t="shared" si="3"/>
        <v/>
      </c>
      <c r="I52" s="44" t="str">
        <f t="shared" si="4"/>
        <v>in the church</v>
      </c>
      <c r="J52" s="55" t="str">
        <f t="shared" si="5"/>
        <v/>
      </c>
      <c r="L52" s="62" t="s">
        <v>255</v>
      </c>
      <c r="M52" s="12">
        <v>3</v>
      </c>
      <c r="N52" s="57">
        <f>M52/$M$53</f>
        <v>9.375E-2</v>
      </c>
      <c r="O52" s="57">
        <f>N52/$N$48</f>
        <v>0.1875</v>
      </c>
    </row>
    <row r="53" spans="1:15" x14ac:dyDescent="0.25">
      <c r="A53" s="13">
        <f t="shared" si="6"/>
        <v>50</v>
      </c>
      <c r="B53" s="48" t="s">
        <v>78</v>
      </c>
      <c r="C53" s="48">
        <v>7</v>
      </c>
      <c r="D53" s="20">
        <f t="shared" si="0"/>
        <v>0.25556772544724349</v>
      </c>
      <c r="E53" s="18">
        <f t="shared" si="7"/>
        <v>97774890.36868605</v>
      </c>
      <c r="F53" s="15"/>
      <c r="G53" s="42" t="str">
        <f t="shared" si="2"/>
        <v/>
      </c>
      <c r="H53" s="43" t="str">
        <f t="shared" si="3"/>
        <v/>
      </c>
      <c r="I53" s="44" t="str">
        <f t="shared" si="4"/>
        <v/>
      </c>
      <c r="J53" s="55" t="str">
        <f t="shared" si="5"/>
        <v>in order to</v>
      </c>
      <c r="M53" s="56">
        <f>SUM(M48:M52)</f>
        <v>32</v>
      </c>
    </row>
    <row r="54" spans="1:15" x14ac:dyDescent="0.25">
      <c r="A54" s="13">
        <f t="shared" si="6"/>
        <v>51</v>
      </c>
      <c r="B54" s="48" t="s">
        <v>79</v>
      </c>
      <c r="C54" s="48">
        <v>7</v>
      </c>
      <c r="D54" s="20">
        <f t="shared" si="0"/>
        <v>0.25556772544724349</v>
      </c>
      <c r="E54" s="18">
        <f t="shared" si="7"/>
        <v>97774890.36868605</v>
      </c>
      <c r="F54" s="15"/>
      <c r="G54" s="42" t="str">
        <f t="shared" si="2"/>
        <v/>
      </c>
      <c r="H54" s="43" t="str">
        <f t="shared" si="3"/>
        <v/>
      </c>
      <c r="I54" s="44" t="str">
        <f t="shared" si="4"/>
        <v/>
      </c>
      <c r="J54" s="55" t="str">
        <f t="shared" si="5"/>
        <v>I am a</v>
      </c>
      <c r="M54" s="38" t="s">
        <v>282</v>
      </c>
    </row>
    <row r="55" spans="1:15" x14ac:dyDescent="0.25">
      <c r="A55" s="13">
        <f t="shared" si="6"/>
        <v>52</v>
      </c>
      <c r="B55" s="48" t="s">
        <v>80</v>
      </c>
      <c r="C55" s="48">
        <v>7</v>
      </c>
      <c r="D55" s="20">
        <f t="shared" si="0"/>
        <v>0.25556772544724349</v>
      </c>
      <c r="E55" s="18">
        <f t="shared" si="7"/>
        <v>97774890.36868605</v>
      </c>
      <c r="F55" s="15"/>
      <c r="G55" s="42" t="str">
        <f t="shared" si="2"/>
        <v/>
      </c>
      <c r="H55" s="43" t="str">
        <f t="shared" si="3"/>
        <v/>
      </c>
      <c r="I55" s="44" t="str">
        <f t="shared" si="4"/>
        <v/>
      </c>
      <c r="J55" s="55" t="str">
        <f t="shared" si="5"/>
        <v>I ask the</v>
      </c>
      <c r="L55" s="62" t="s">
        <v>122</v>
      </c>
      <c r="M55" s="12">
        <v>80</v>
      </c>
      <c r="N55" s="57">
        <f>M55/$M$59</f>
        <v>0.48780487804878048</v>
      </c>
      <c r="O55" s="57">
        <f>N55/$N$55</f>
        <v>1</v>
      </c>
    </row>
    <row r="56" spans="1:15" x14ac:dyDescent="0.25">
      <c r="A56" s="13">
        <f t="shared" si="6"/>
        <v>53</v>
      </c>
      <c r="B56" s="48" t="s">
        <v>81</v>
      </c>
      <c r="C56" s="48">
        <v>7</v>
      </c>
      <c r="D56" s="20">
        <f t="shared" si="0"/>
        <v>0.25556772544724349</v>
      </c>
      <c r="E56" s="18">
        <f t="shared" si="7"/>
        <v>97774890.36868605</v>
      </c>
      <c r="F56" s="15"/>
      <c r="G56" s="42" t="str">
        <f t="shared" si="2"/>
        <v/>
      </c>
      <c r="H56" s="43" t="str">
        <f t="shared" si="3"/>
        <v/>
      </c>
      <c r="I56" s="44" t="str">
        <f t="shared" si="4"/>
        <v/>
      </c>
      <c r="J56" s="55" t="str">
        <f t="shared" si="5"/>
        <v>ask the pope</v>
      </c>
      <c r="L56" s="62" t="s">
        <v>261</v>
      </c>
      <c r="M56" s="12">
        <v>50</v>
      </c>
      <c r="N56" s="57">
        <f>M56/$M$59</f>
        <v>0.3048780487804878</v>
      </c>
      <c r="O56" s="57">
        <f>N56/$N$66</f>
        <v>0.73983739837398377</v>
      </c>
    </row>
    <row r="57" spans="1:15" x14ac:dyDescent="0.25">
      <c r="A57" s="13">
        <f t="shared" si="6"/>
        <v>54</v>
      </c>
      <c r="B57" s="48" t="s">
        <v>82</v>
      </c>
      <c r="C57" s="48">
        <v>7</v>
      </c>
      <c r="D57" s="20">
        <f t="shared" si="0"/>
        <v>0.25556772544724349</v>
      </c>
      <c r="E57" s="18">
        <f t="shared" si="7"/>
        <v>97774890.36868605</v>
      </c>
      <c r="F57" s="15"/>
      <c r="G57" s="42" t="str">
        <f t="shared" si="2"/>
        <v/>
      </c>
      <c r="H57" s="43" t="str">
        <f t="shared" si="3"/>
        <v/>
      </c>
      <c r="I57" s="44" t="str">
        <f t="shared" si="4"/>
        <v/>
      </c>
      <c r="J57" s="55" t="str">
        <f t="shared" si="5"/>
        <v>people of God</v>
      </c>
      <c r="L57" s="62" t="s">
        <v>256</v>
      </c>
      <c r="M57" s="12">
        <v>5</v>
      </c>
      <c r="N57" s="57">
        <f>M57/$M$59</f>
        <v>3.048780487804878E-2</v>
      </c>
      <c r="O57" s="57">
        <f>N57/$N$55</f>
        <v>6.25E-2</v>
      </c>
    </row>
    <row r="58" spans="1:15" x14ac:dyDescent="0.25">
      <c r="A58" s="13">
        <f t="shared" si="6"/>
        <v>55</v>
      </c>
      <c r="B58" s="48" t="s">
        <v>83</v>
      </c>
      <c r="C58" s="48">
        <v>7</v>
      </c>
      <c r="D58" s="20">
        <f t="shared" si="0"/>
        <v>0.25556772544724349</v>
      </c>
      <c r="E58" s="18">
        <f t="shared" si="7"/>
        <v>97774890.36868605</v>
      </c>
      <c r="F58" s="15"/>
      <c r="G58" s="42" t="str">
        <f t="shared" si="2"/>
        <v/>
      </c>
      <c r="H58" s="43" t="str">
        <f t="shared" si="3"/>
        <v/>
      </c>
      <c r="I58" s="44" t="str">
        <f t="shared" si="4"/>
        <v/>
      </c>
      <c r="J58" s="55" t="str">
        <f t="shared" si="5"/>
        <v>the church is</v>
      </c>
      <c r="L58" s="62" t="s">
        <v>267</v>
      </c>
      <c r="M58" s="12">
        <v>29</v>
      </c>
      <c r="N58" s="57">
        <f>M58/$M$59</f>
        <v>0.17682926829268292</v>
      </c>
      <c r="O58" s="57">
        <f>N58/$N$55</f>
        <v>0.36249999999999999</v>
      </c>
    </row>
    <row r="59" spans="1:15" x14ac:dyDescent="0.25">
      <c r="A59" s="13">
        <f t="shared" si="6"/>
        <v>56</v>
      </c>
      <c r="B59" s="48" t="s">
        <v>84</v>
      </c>
      <c r="C59" s="48">
        <v>6</v>
      </c>
      <c r="D59" s="20">
        <f t="shared" si="0"/>
        <v>0.21905805038335158</v>
      </c>
      <c r="E59" s="18">
        <f t="shared" si="7"/>
        <v>83807048.887445182</v>
      </c>
      <c r="F59" s="15"/>
      <c r="G59" s="42" t="str">
        <f t="shared" si="2"/>
        <v/>
      </c>
      <c r="H59" s="43" t="str">
        <f t="shared" si="3"/>
        <v/>
      </c>
      <c r="I59" s="44" t="str">
        <f t="shared" si="4"/>
        <v/>
      </c>
      <c r="J59" s="55" t="str">
        <f t="shared" si="5"/>
        <v>This is the</v>
      </c>
      <c r="M59" s="56">
        <f>SUM(M55:M58)</f>
        <v>164</v>
      </c>
    </row>
    <row r="60" spans="1:15" x14ac:dyDescent="0.25">
      <c r="A60" s="13">
        <f t="shared" si="6"/>
        <v>57</v>
      </c>
      <c r="B60" s="48" t="s">
        <v>85</v>
      </c>
      <c r="C60" s="48">
        <v>6</v>
      </c>
      <c r="D60" s="20">
        <f t="shared" si="0"/>
        <v>0.21905805038335158</v>
      </c>
      <c r="E60" s="18">
        <f t="shared" si="7"/>
        <v>83807048.887445182</v>
      </c>
      <c r="F60" s="15"/>
      <c r="G60" s="42" t="str">
        <f t="shared" si="2"/>
        <v/>
      </c>
      <c r="H60" s="43" t="str">
        <f t="shared" si="3"/>
        <v/>
      </c>
      <c r="I60" s="44" t="str">
        <f t="shared" si="4"/>
        <v/>
      </c>
      <c r="J60" s="55" t="str">
        <f t="shared" si="5"/>
        <v>The pope continues</v>
      </c>
      <c r="M60" s="38" t="s">
        <v>283</v>
      </c>
    </row>
    <row r="61" spans="1:15" x14ac:dyDescent="0.25">
      <c r="A61" s="13">
        <f t="shared" si="6"/>
        <v>58</v>
      </c>
      <c r="B61" s="48" t="s">
        <v>86</v>
      </c>
      <c r="C61" s="48">
        <v>6</v>
      </c>
      <c r="D61" s="20">
        <f t="shared" si="0"/>
        <v>0.21905805038335158</v>
      </c>
      <c r="E61" s="18">
        <f t="shared" si="7"/>
        <v>83807048.887445182</v>
      </c>
      <c r="F61" s="15"/>
      <c r="G61" s="42" t="str">
        <f t="shared" si="2"/>
        <v/>
      </c>
      <c r="H61" s="43" t="str">
        <f t="shared" si="3"/>
        <v/>
      </c>
      <c r="I61" s="44" t="str">
        <f t="shared" si="4"/>
        <v/>
      </c>
      <c r="J61" s="55" t="str">
        <f t="shared" si="5"/>
        <v>of the people</v>
      </c>
      <c r="L61" s="62" t="s">
        <v>257</v>
      </c>
      <c r="M61" s="12">
        <v>13</v>
      </c>
      <c r="N61" s="57">
        <f>M61/$M$64</f>
        <v>0.38235294117647056</v>
      </c>
      <c r="O61" s="57">
        <f>N61/$N$61</f>
        <v>1</v>
      </c>
    </row>
    <row r="62" spans="1:15" x14ac:dyDescent="0.25">
      <c r="A62" s="13">
        <f t="shared" si="6"/>
        <v>59</v>
      </c>
      <c r="B62" s="48" t="s">
        <v>87</v>
      </c>
      <c r="C62" s="48">
        <v>6</v>
      </c>
      <c r="D62" s="20">
        <f t="shared" si="0"/>
        <v>0.21905805038335158</v>
      </c>
      <c r="E62" s="18">
        <f t="shared" si="7"/>
        <v>83807048.887445182</v>
      </c>
      <c r="F62" s="15"/>
      <c r="G62" s="42" t="str">
        <f t="shared" si="2"/>
        <v/>
      </c>
      <c r="H62" s="43" t="str">
        <f t="shared" si="3"/>
        <v/>
      </c>
      <c r="I62" s="44" t="str">
        <f t="shared" si="4"/>
        <v/>
      </c>
      <c r="J62" s="55" t="str">
        <f t="shared" si="5"/>
        <v>so I ask</v>
      </c>
      <c r="L62" s="62" t="s">
        <v>258</v>
      </c>
      <c r="M62" s="12">
        <v>13</v>
      </c>
      <c r="N62" s="57">
        <f>M62/$M$64</f>
        <v>0.38235294117647056</v>
      </c>
      <c r="O62" s="57">
        <f>N62/$N$61</f>
        <v>1</v>
      </c>
    </row>
    <row r="63" spans="1:15" x14ac:dyDescent="0.25">
      <c r="A63" s="13">
        <f t="shared" si="6"/>
        <v>60</v>
      </c>
      <c r="B63" s="48" t="s">
        <v>88</v>
      </c>
      <c r="C63" s="48">
        <v>6</v>
      </c>
      <c r="D63" s="20">
        <f t="shared" si="0"/>
        <v>0.21905805038335158</v>
      </c>
      <c r="E63" s="18">
        <f t="shared" si="7"/>
        <v>83807048.887445182</v>
      </c>
      <c r="F63" s="15"/>
      <c r="G63" s="42" t="str">
        <f t="shared" si="2"/>
        <v/>
      </c>
      <c r="H63" s="43" t="str">
        <f t="shared" si="3"/>
        <v/>
      </c>
      <c r="I63" s="44" t="str">
        <f t="shared" si="4"/>
        <v/>
      </c>
      <c r="J63" s="55" t="str">
        <f t="shared" si="5"/>
        <v>the people of</v>
      </c>
      <c r="L63" s="62" t="s">
        <v>262</v>
      </c>
      <c r="M63" s="12">
        <v>8</v>
      </c>
      <c r="N63" s="57">
        <f>M63/$M$64</f>
        <v>0.23529411764705882</v>
      </c>
      <c r="O63" s="57">
        <f>N63/$N$61</f>
        <v>0.61538461538461542</v>
      </c>
    </row>
    <row r="64" spans="1:15" x14ac:dyDescent="0.25">
      <c r="A64" s="13">
        <f t="shared" si="6"/>
        <v>61</v>
      </c>
      <c r="B64" s="48" t="s">
        <v>89</v>
      </c>
      <c r="C64" s="48">
        <v>6</v>
      </c>
      <c r="D64" s="20">
        <f t="shared" si="0"/>
        <v>0.21905805038335158</v>
      </c>
      <c r="E64" s="18">
        <f t="shared" si="7"/>
        <v>83807048.887445182</v>
      </c>
      <c r="F64" s="15"/>
      <c r="G64" s="42" t="str">
        <f t="shared" si="2"/>
        <v/>
      </c>
      <c r="H64" s="43" t="str">
        <f t="shared" si="3"/>
        <v/>
      </c>
      <c r="I64" s="44" t="str">
        <f t="shared" si="4"/>
        <v/>
      </c>
      <c r="J64" s="55" t="str">
        <f t="shared" si="5"/>
        <v>you have to</v>
      </c>
      <c r="M64" s="65">
        <f>SUM(M61:M63)</f>
        <v>34</v>
      </c>
    </row>
    <row r="65" spans="1:15" x14ac:dyDescent="0.25">
      <c r="A65" s="13">
        <f t="shared" si="6"/>
        <v>62</v>
      </c>
      <c r="B65" s="48" t="s">
        <v>279</v>
      </c>
      <c r="C65" s="48">
        <v>6</v>
      </c>
      <c r="D65" s="20">
        <f t="shared" si="0"/>
        <v>0.21905805038335158</v>
      </c>
      <c r="E65" s="18">
        <f t="shared" si="7"/>
        <v>83807048.887445182</v>
      </c>
      <c r="F65" s="15"/>
      <c r="G65" s="42" t="str">
        <f t="shared" si="2"/>
        <v/>
      </c>
      <c r="H65" s="43" t="str">
        <f t="shared" si="3"/>
        <v/>
      </c>
      <c r="I65" s="44" t="str">
        <f t="shared" si="4"/>
        <v/>
      </c>
      <c r="J65" s="55" t="str">
        <f t="shared" si="5"/>
        <v>I ask</v>
      </c>
      <c r="M65" s="38" t="s">
        <v>270</v>
      </c>
    </row>
    <row r="66" spans="1:15" x14ac:dyDescent="0.25">
      <c r="A66" s="13">
        <f t="shared" si="6"/>
        <v>63</v>
      </c>
      <c r="B66" s="48" t="s">
        <v>90</v>
      </c>
      <c r="C66" s="48">
        <v>6</v>
      </c>
      <c r="D66" s="20">
        <f t="shared" si="0"/>
        <v>0.21905805038335158</v>
      </c>
      <c r="E66" s="18">
        <f t="shared" si="7"/>
        <v>83807048.887445182</v>
      </c>
      <c r="F66" s="15"/>
      <c r="G66" s="42" t="str">
        <f t="shared" si="2"/>
        <v/>
      </c>
      <c r="H66" s="43" t="str">
        <f t="shared" si="3"/>
        <v/>
      </c>
      <c r="I66" s="44" t="str">
        <f t="shared" si="4"/>
        <v/>
      </c>
      <c r="J66" s="55" t="str">
        <f t="shared" si="5"/>
        <v>the church has</v>
      </c>
      <c r="L66" s="62" t="s">
        <v>123</v>
      </c>
      <c r="M66" s="12">
        <v>75</v>
      </c>
      <c r="N66" s="57">
        <f t="shared" ref="N66:N71" si="8">M66/$M$72</f>
        <v>0.41208791208791207</v>
      </c>
      <c r="O66" s="57">
        <f t="shared" ref="O66:O71" si="9">N66/$N$66</f>
        <v>1</v>
      </c>
    </row>
    <row r="67" spans="1:15" x14ac:dyDescent="0.25">
      <c r="A67" s="13">
        <f t="shared" si="6"/>
        <v>64</v>
      </c>
      <c r="B67" s="48" t="s">
        <v>91</v>
      </c>
      <c r="C67" s="48">
        <v>6</v>
      </c>
      <c r="D67" s="20">
        <f t="shared" si="0"/>
        <v>0.21905805038335158</v>
      </c>
      <c r="E67" s="18">
        <f t="shared" si="7"/>
        <v>83807048.887445182</v>
      </c>
      <c r="F67" s="15"/>
      <c r="G67" s="42" t="str">
        <f t="shared" si="2"/>
        <v/>
      </c>
      <c r="H67" s="43" t="str">
        <f t="shared" si="3"/>
        <v/>
      </c>
      <c r="I67" s="44" t="str">
        <f t="shared" si="4"/>
        <v/>
      </c>
      <c r="J67" s="55" t="str">
        <f t="shared" si="5"/>
        <v>God in All</v>
      </c>
      <c r="L67" s="62" t="s">
        <v>268</v>
      </c>
      <c r="M67" s="12">
        <v>21</v>
      </c>
      <c r="N67" s="57">
        <f t="shared" si="8"/>
        <v>0.11538461538461539</v>
      </c>
      <c r="O67" s="57">
        <f t="shared" si="9"/>
        <v>0.28000000000000003</v>
      </c>
    </row>
    <row r="68" spans="1:15" x14ac:dyDescent="0.25">
      <c r="A68" s="13">
        <f t="shared" si="6"/>
        <v>65</v>
      </c>
      <c r="B68" s="48" t="s">
        <v>92</v>
      </c>
      <c r="C68" s="48">
        <v>6</v>
      </c>
      <c r="D68" s="20">
        <f t="shared" ref="D68:D131" si="10">C68/$C$233*100</f>
        <v>0.21905805038335158</v>
      </c>
      <c r="E68" s="18">
        <f t="shared" ref="E68:E99" si="11">C68*$O$1</f>
        <v>83807048.887445182</v>
      </c>
      <c r="F68" s="15"/>
      <c r="G68" s="42" t="str">
        <f t="shared" ref="G68:G131" si="12">IF(E68&gt;=$G$232,B68,"")</f>
        <v/>
      </c>
      <c r="H68" s="43" t="str">
        <f t="shared" ref="H68:H131" si="13">IF(E68&gt;=$H$232,IF(E68&lt;=$H$231,B68,""),"")</f>
        <v/>
      </c>
      <c r="I68" s="44" t="str">
        <f t="shared" ref="I68:I131" si="14">IF(E68&gt;=$I$232,IF(E68&lt;=$I$231,B68,""),"")</f>
        <v/>
      </c>
      <c r="J68" s="55" t="str">
        <f t="shared" ref="J68:J131" si="15">IF(E68&gt;=$J$232,IF(E68&lt;=$J$231,B68,""),"")</f>
        <v>in All Things</v>
      </c>
      <c r="L68" s="62" t="s">
        <v>127</v>
      </c>
      <c r="M68" s="12">
        <v>35</v>
      </c>
      <c r="N68" s="57">
        <f t="shared" si="8"/>
        <v>0.19230769230769232</v>
      </c>
      <c r="O68" s="57">
        <f t="shared" si="9"/>
        <v>0.46666666666666673</v>
      </c>
    </row>
    <row r="69" spans="1:15" x14ac:dyDescent="0.25">
      <c r="A69" s="13">
        <f t="shared" si="6"/>
        <v>66</v>
      </c>
      <c r="B69" s="48" t="s">
        <v>93</v>
      </c>
      <c r="C69" s="48">
        <v>5</v>
      </c>
      <c r="D69" s="20">
        <f t="shared" si="10"/>
        <v>0.18254837531945967</v>
      </c>
      <c r="E69" s="18">
        <f t="shared" si="11"/>
        <v>69839207.406204328</v>
      </c>
      <c r="F69" s="15"/>
      <c r="G69" s="42" t="str">
        <f t="shared" si="12"/>
        <v/>
      </c>
      <c r="H69" s="43" t="str">
        <f t="shared" si="13"/>
        <v/>
      </c>
      <c r="I69" s="44" t="str">
        <f t="shared" si="14"/>
        <v/>
      </c>
      <c r="J69" s="55" t="str">
        <f t="shared" si="15"/>
        <v>He tells me</v>
      </c>
      <c r="L69" s="62" t="s">
        <v>133</v>
      </c>
      <c r="M69" s="12">
        <v>25</v>
      </c>
      <c r="N69" s="57">
        <f t="shared" si="8"/>
        <v>0.13736263736263737</v>
      </c>
      <c r="O69" s="57">
        <f t="shared" si="9"/>
        <v>0.33333333333333337</v>
      </c>
    </row>
    <row r="70" spans="1:15" x14ac:dyDescent="0.25">
      <c r="A70" s="13">
        <f t="shared" ref="A70:A133" si="16">A69+1</f>
        <v>67</v>
      </c>
      <c r="B70" s="48" t="s">
        <v>280</v>
      </c>
      <c r="C70" s="48">
        <v>5</v>
      </c>
      <c r="D70" s="20">
        <f t="shared" si="10"/>
        <v>0.18254837531945967</v>
      </c>
      <c r="E70" s="18">
        <f t="shared" si="11"/>
        <v>69839207.406204328</v>
      </c>
      <c r="F70" s="15"/>
      <c r="G70" s="42" t="str">
        <f t="shared" si="12"/>
        <v/>
      </c>
      <c r="H70" s="43" t="str">
        <f t="shared" si="13"/>
        <v/>
      </c>
      <c r="I70" s="44" t="str">
        <f t="shared" si="14"/>
        <v/>
      </c>
      <c r="J70" s="55" t="str">
        <f t="shared" si="15"/>
        <v>I do not</v>
      </c>
      <c r="L70" s="62" t="s">
        <v>158</v>
      </c>
      <c r="M70" s="12">
        <v>13</v>
      </c>
      <c r="N70" s="57">
        <f t="shared" si="8"/>
        <v>7.1428571428571425E-2</v>
      </c>
      <c r="O70" s="57">
        <f t="shared" si="9"/>
        <v>0.17333333333333334</v>
      </c>
    </row>
    <row r="71" spans="1:15" x14ac:dyDescent="0.25">
      <c r="A71" s="13">
        <f t="shared" si="16"/>
        <v>68</v>
      </c>
      <c r="B71" s="48" t="s">
        <v>94</v>
      </c>
      <c r="C71" s="48">
        <v>5</v>
      </c>
      <c r="D71" s="20">
        <f t="shared" si="10"/>
        <v>0.18254837531945967</v>
      </c>
      <c r="E71" s="18">
        <f t="shared" si="11"/>
        <v>69839207.406204328</v>
      </c>
      <c r="F71" s="15"/>
      <c r="G71" s="42" t="str">
        <f t="shared" si="12"/>
        <v/>
      </c>
      <c r="H71" s="43" t="str">
        <f t="shared" si="13"/>
        <v/>
      </c>
      <c r="I71" s="44" t="str">
        <f t="shared" si="14"/>
        <v/>
      </c>
      <c r="J71" s="55" t="str">
        <f t="shared" si="15"/>
        <v>is not a</v>
      </c>
      <c r="L71" s="62" t="s">
        <v>161</v>
      </c>
      <c r="M71" s="12">
        <v>13</v>
      </c>
      <c r="N71" s="57">
        <f t="shared" si="8"/>
        <v>7.1428571428571425E-2</v>
      </c>
      <c r="O71" s="57">
        <f t="shared" si="9"/>
        <v>0.17333333333333334</v>
      </c>
    </row>
    <row r="72" spans="1:15" x14ac:dyDescent="0.25">
      <c r="A72" s="13">
        <f t="shared" si="16"/>
        <v>69</v>
      </c>
      <c r="B72" s="48" t="s">
        <v>95</v>
      </c>
      <c r="C72" s="48">
        <v>5</v>
      </c>
      <c r="D72" s="20">
        <f t="shared" si="10"/>
        <v>0.18254837531945967</v>
      </c>
      <c r="E72" s="18">
        <f t="shared" si="11"/>
        <v>69839207.406204328</v>
      </c>
      <c r="F72" s="15"/>
      <c r="G72" s="42" t="str">
        <f t="shared" si="12"/>
        <v/>
      </c>
      <c r="H72" s="43" t="str">
        <f t="shared" si="13"/>
        <v/>
      </c>
      <c r="I72" s="44" t="str">
        <f t="shared" si="14"/>
        <v/>
      </c>
      <c r="J72" s="55" t="str">
        <f t="shared" si="15"/>
        <v>And this is</v>
      </c>
      <c r="M72" s="65">
        <f>SUM(M66:M71)</f>
        <v>182</v>
      </c>
    </row>
    <row r="73" spans="1:15" x14ac:dyDescent="0.25">
      <c r="A73" s="13">
        <f t="shared" si="16"/>
        <v>70</v>
      </c>
      <c r="B73" s="48" t="s">
        <v>96</v>
      </c>
      <c r="C73" s="48">
        <v>5</v>
      </c>
      <c r="D73" s="20">
        <f t="shared" si="10"/>
        <v>0.18254837531945967</v>
      </c>
      <c r="E73" s="18">
        <f t="shared" si="11"/>
        <v>69839207.406204328</v>
      </c>
      <c r="F73" s="15"/>
      <c r="G73" s="42" t="str">
        <f t="shared" si="12"/>
        <v/>
      </c>
      <c r="H73" s="43" t="str">
        <f t="shared" si="13"/>
        <v/>
      </c>
      <c r="I73" s="44" t="str">
        <f t="shared" si="14"/>
        <v/>
      </c>
      <c r="J73" s="55" t="str">
        <f t="shared" si="15"/>
        <v>I want to</v>
      </c>
      <c r="M73" s="38" t="s">
        <v>271</v>
      </c>
    </row>
    <row r="74" spans="1:15" x14ac:dyDescent="0.25">
      <c r="A74" s="13">
        <f t="shared" si="16"/>
        <v>71</v>
      </c>
      <c r="B74" s="48" t="s">
        <v>97</v>
      </c>
      <c r="C74" s="48">
        <v>5</v>
      </c>
      <c r="D74" s="20">
        <f t="shared" si="10"/>
        <v>0.18254837531945967</v>
      </c>
      <c r="E74" s="18">
        <f t="shared" si="11"/>
        <v>69839207.406204328</v>
      </c>
      <c r="F74" s="15"/>
      <c r="G74" s="42" t="str">
        <f t="shared" si="12"/>
        <v/>
      </c>
      <c r="H74" s="43" t="str">
        <f t="shared" si="13"/>
        <v/>
      </c>
      <c r="I74" s="44" t="str">
        <f t="shared" si="14"/>
        <v/>
      </c>
      <c r="J74" s="55" t="str">
        <f t="shared" si="15"/>
        <v>the role of</v>
      </c>
      <c r="L74" s="62" t="s">
        <v>263</v>
      </c>
      <c r="M74" s="12">
        <v>10</v>
      </c>
      <c r="N74" s="57">
        <f>M74/$M$76</f>
        <v>0.52631578947368418</v>
      </c>
      <c r="O74" s="57">
        <f>N74/$N$74</f>
        <v>1</v>
      </c>
    </row>
    <row r="75" spans="1:15" x14ac:dyDescent="0.25">
      <c r="A75" s="13">
        <f t="shared" si="16"/>
        <v>72</v>
      </c>
      <c r="B75" s="48" t="s">
        <v>98</v>
      </c>
      <c r="C75" s="48">
        <v>5</v>
      </c>
      <c r="D75" s="20">
        <f t="shared" si="10"/>
        <v>0.18254837531945967</v>
      </c>
      <c r="E75" s="18">
        <f t="shared" si="11"/>
        <v>69839207.406204328</v>
      </c>
      <c r="F75" s="15"/>
      <c r="G75" s="42" t="str">
        <f t="shared" si="12"/>
        <v/>
      </c>
      <c r="H75" s="43" t="str">
        <f t="shared" si="13"/>
        <v/>
      </c>
      <c r="I75" s="44" t="str">
        <f t="shared" si="14"/>
        <v/>
      </c>
      <c r="J75" s="55" t="str">
        <f t="shared" si="15"/>
        <v>when I was</v>
      </c>
      <c r="L75" s="62" t="s">
        <v>264</v>
      </c>
      <c r="M75" s="12">
        <v>9</v>
      </c>
      <c r="N75" s="57">
        <f>M75/$M$76</f>
        <v>0.47368421052631576</v>
      </c>
      <c r="O75" s="57">
        <f>N75/$N$74</f>
        <v>0.9</v>
      </c>
    </row>
    <row r="76" spans="1:15" x14ac:dyDescent="0.25">
      <c r="A76" s="13">
        <f t="shared" si="16"/>
        <v>73</v>
      </c>
      <c r="B76" s="48" t="s">
        <v>99</v>
      </c>
      <c r="C76" s="48">
        <v>5</v>
      </c>
      <c r="D76" s="20">
        <f t="shared" si="10"/>
        <v>0.18254837531945967</v>
      </c>
      <c r="E76" s="18">
        <f t="shared" si="11"/>
        <v>69839207.406204328</v>
      </c>
      <c r="F76" s="15"/>
      <c r="G76" s="42" t="str">
        <f t="shared" si="12"/>
        <v/>
      </c>
      <c r="H76" s="43" t="str">
        <f t="shared" si="13"/>
        <v/>
      </c>
      <c r="I76" s="44" t="str">
        <f t="shared" si="14"/>
        <v/>
      </c>
      <c r="J76" s="55" t="str">
        <f t="shared" si="15"/>
        <v>it is the</v>
      </c>
      <c r="M76" s="65">
        <f>SUM(M74:M75)</f>
        <v>19</v>
      </c>
    </row>
    <row r="77" spans="1:15" x14ac:dyDescent="0.25">
      <c r="A77" s="13">
        <f t="shared" si="16"/>
        <v>74</v>
      </c>
      <c r="B77" s="48" t="s">
        <v>100</v>
      </c>
      <c r="C77" s="48">
        <v>5</v>
      </c>
      <c r="D77" s="20">
        <f t="shared" si="10"/>
        <v>0.18254837531945967</v>
      </c>
      <c r="E77" s="18">
        <f t="shared" si="11"/>
        <v>69839207.406204328</v>
      </c>
      <c r="F77" s="15"/>
      <c r="G77" s="42" t="str">
        <f t="shared" si="12"/>
        <v/>
      </c>
      <c r="H77" s="43" t="str">
        <f t="shared" si="13"/>
        <v/>
      </c>
      <c r="I77" s="44" t="str">
        <f t="shared" si="14"/>
        <v/>
      </c>
      <c r="J77" s="55" t="str">
        <f t="shared" si="15"/>
        <v>the Church I</v>
      </c>
      <c r="M77" s="38" t="s">
        <v>272</v>
      </c>
    </row>
    <row r="78" spans="1:15" x14ac:dyDescent="0.25">
      <c r="A78" s="13">
        <f t="shared" si="16"/>
        <v>75</v>
      </c>
      <c r="B78" s="48" t="s">
        <v>101</v>
      </c>
      <c r="C78" s="48">
        <v>5</v>
      </c>
      <c r="D78" s="20">
        <f t="shared" si="10"/>
        <v>0.18254837531945967</v>
      </c>
      <c r="E78" s="18">
        <f t="shared" si="11"/>
        <v>69839207.406204328</v>
      </c>
      <c r="F78" s="15"/>
      <c r="G78" s="42" t="str">
        <f t="shared" si="12"/>
        <v/>
      </c>
      <c r="H78" s="43" t="str">
        <f t="shared" si="13"/>
        <v/>
      </c>
      <c r="I78" s="44" t="str">
        <f t="shared" si="14"/>
        <v/>
      </c>
      <c r="J78" s="55" t="str">
        <f t="shared" si="15"/>
        <v>in light of</v>
      </c>
      <c r="L78" s="62" t="s">
        <v>273</v>
      </c>
      <c r="M78" s="12">
        <v>19</v>
      </c>
      <c r="N78" s="57">
        <f t="shared" ref="N78:N83" si="17">M78/$M$84</f>
        <v>0.24050632911392406</v>
      </c>
      <c r="O78" s="57">
        <f t="shared" ref="O78:O83" si="18">N78/$N$78</f>
        <v>1</v>
      </c>
    </row>
    <row r="79" spans="1:15" x14ac:dyDescent="0.25">
      <c r="A79" s="13">
        <f t="shared" si="16"/>
        <v>76</v>
      </c>
      <c r="B79" s="48" t="s">
        <v>102</v>
      </c>
      <c r="C79" s="48">
        <v>5</v>
      </c>
      <c r="D79" s="20">
        <f t="shared" si="10"/>
        <v>0.18254837531945967</v>
      </c>
      <c r="E79" s="18">
        <f t="shared" si="11"/>
        <v>69839207.406204328</v>
      </c>
      <c r="F79" s="15"/>
      <c r="G79" s="42" t="str">
        <f t="shared" si="12"/>
        <v/>
      </c>
      <c r="H79" s="43" t="str">
        <f t="shared" si="13"/>
        <v/>
      </c>
      <c r="I79" s="44" t="str">
        <f t="shared" si="14"/>
        <v/>
      </c>
      <c r="J79" s="55" t="str">
        <f t="shared" si="15"/>
        <v>of women in</v>
      </c>
      <c r="L79" s="62" t="s">
        <v>259</v>
      </c>
      <c r="M79" s="12">
        <v>16</v>
      </c>
      <c r="N79" s="57">
        <f t="shared" si="17"/>
        <v>0.20253164556962025</v>
      </c>
      <c r="O79" s="57">
        <f t="shared" si="18"/>
        <v>0.84210526315789469</v>
      </c>
    </row>
    <row r="80" spans="1:15" x14ac:dyDescent="0.25">
      <c r="A80" s="13">
        <f t="shared" si="16"/>
        <v>77</v>
      </c>
      <c r="B80" s="48" t="s">
        <v>103</v>
      </c>
      <c r="C80" s="48">
        <v>5</v>
      </c>
      <c r="D80" s="20">
        <f t="shared" si="10"/>
        <v>0.18254837531945967</v>
      </c>
      <c r="E80" s="18">
        <f t="shared" si="11"/>
        <v>69839207.406204328</v>
      </c>
      <c r="F80" s="15"/>
      <c r="G80" s="42" t="str">
        <f t="shared" si="12"/>
        <v/>
      </c>
      <c r="H80" s="43" t="str">
        <f t="shared" si="13"/>
        <v/>
      </c>
      <c r="I80" s="44" t="str">
        <f t="shared" si="14"/>
        <v/>
      </c>
      <c r="J80" s="55" t="str">
        <f t="shared" si="15"/>
        <v>and Find God</v>
      </c>
      <c r="L80" s="62" t="s">
        <v>260</v>
      </c>
      <c r="M80" s="12">
        <v>14</v>
      </c>
      <c r="N80" s="57">
        <f t="shared" si="17"/>
        <v>0.17721518987341772</v>
      </c>
      <c r="O80" s="57">
        <f t="shared" si="18"/>
        <v>0.73684210526315785</v>
      </c>
    </row>
    <row r="81" spans="1:15" x14ac:dyDescent="0.25">
      <c r="A81" s="13">
        <f t="shared" si="16"/>
        <v>78</v>
      </c>
      <c r="B81" s="48" t="s">
        <v>104</v>
      </c>
      <c r="C81" s="48">
        <v>22</v>
      </c>
      <c r="D81" s="20">
        <f t="shared" si="10"/>
        <v>0.80321285140562237</v>
      </c>
      <c r="E81" s="18">
        <f t="shared" si="11"/>
        <v>307292512.58729905</v>
      </c>
      <c r="F81" s="13"/>
      <c r="G81" s="42" t="str">
        <f t="shared" si="12"/>
        <v/>
      </c>
      <c r="H81" s="43" t="str">
        <f t="shared" si="13"/>
        <v>Pope Francis</v>
      </c>
      <c r="I81" s="44" t="str">
        <f t="shared" si="14"/>
        <v/>
      </c>
      <c r="J81" s="55" t="str">
        <f t="shared" si="15"/>
        <v/>
      </c>
      <c r="L81" s="62" t="s">
        <v>266</v>
      </c>
      <c r="M81" s="12">
        <v>11</v>
      </c>
      <c r="N81" s="57">
        <f t="shared" si="17"/>
        <v>0.13924050632911392</v>
      </c>
      <c r="O81" s="57">
        <f t="shared" si="18"/>
        <v>0.57894736842105254</v>
      </c>
    </row>
    <row r="82" spans="1:15" x14ac:dyDescent="0.25">
      <c r="A82" s="13">
        <f t="shared" si="16"/>
        <v>79</v>
      </c>
      <c r="B82" s="48" t="s">
        <v>105</v>
      </c>
      <c r="C82" s="48">
        <v>10</v>
      </c>
      <c r="D82" s="20">
        <f t="shared" si="10"/>
        <v>0.36509675063891933</v>
      </c>
      <c r="E82" s="18">
        <f t="shared" si="11"/>
        <v>139678414.81240866</v>
      </c>
      <c r="F82" s="14"/>
      <c r="G82" s="42" t="str">
        <f t="shared" si="12"/>
        <v/>
      </c>
      <c r="H82" s="43" t="str">
        <f t="shared" si="13"/>
        <v/>
      </c>
      <c r="I82" s="44" t="str">
        <f t="shared" si="14"/>
        <v>does not</v>
      </c>
      <c r="J82" s="55" t="str">
        <f t="shared" si="15"/>
        <v/>
      </c>
      <c r="L82" s="62" t="s">
        <v>265</v>
      </c>
      <c r="M82" s="12">
        <v>11</v>
      </c>
      <c r="N82" s="57">
        <f t="shared" si="17"/>
        <v>0.13924050632911392</v>
      </c>
      <c r="O82" s="57">
        <f t="shared" si="18"/>
        <v>0.57894736842105254</v>
      </c>
    </row>
    <row r="83" spans="1:15" x14ac:dyDescent="0.25">
      <c r="A83" s="13">
        <f t="shared" si="16"/>
        <v>80</v>
      </c>
      <c r="B83" s="48" t="s">
        <v>106</v>
      </c>
      <c r="C83" s="48">
        <v>8</v>
      </c>
      <c r="D83" s="20">
        <f t="shared" si="10"/>
        <v>0.29207740051113545</v>
      </c>
      <c r="E83" s="18">
        <f t="shared" si="11"/>
        <v>111742731.84992692</v>
      </c>
      <c r="F83" s="14"/>
      <c r="G83" s="42" t="str">
        <f t="shared" si="12"/>
        <v/>
      </c>
      <c r="H83" s="43" t="str">
        <f t="shared" si="13"/>
        <v/>
      </c>
      <c r="I83" s="44" t="str">
        <f t="shared" si="14"/>
        <v>did not</v>
      </c>
      <c r="J83" s="55" t="str">
        <f t="shared" si="15"/>
        <v/>
      </c>
      <c r="L83" s="62" t="s">
        <v>269</v>
      </c>
      <c r="M83" s="12">
        <v>8</v>
      </c>
      <c r="N83" s="57">
        <f t="shared" si="17"/>
        <v>0.10126582278481013</v>
      </c>
      <c r="O83" s="57">
        <f t="shared" si="18"/>
        <v>0.42105263157894735</v>
      </c>
    </row>
    <row r="84" spans="1:15" x14ac:dyDescent="0.25">
      <c r="A84" s="13">
        <f t="shared" si="16"/>
        <v>81</v>
      </c>
      <c r="B84" s="48" t="s">
        <v>107</v>
      </c>
      <c r="C84" s="48">
        <v>7</v>
      </c>
      <c r="D84" s="20">
        <f t="shared" si="10"/>
        <v>0.25556772544724349</v>
      </c>
      <c r="E84" s="18">
        <f t="shared" si="11"/>
        <v>97774890.36868605</v>
      </c>
      <c r="F84" s="15"/>
      <c r="G84" s="42" t="str">
        <f t="shared" si="12"/>
        <v/>
      </c>
      <c r="H84" s="43" t="str">
        <f t="shared" si="13"/>
        <v/>
      </c>
      <c r="I84" s="44" t="str">
        <f t="shared" si="14"/>
        <v/>
      </c>
      <c r="J84" s="55" t="str">
        <f t="shared" si="15"/>
        <v>pope continues</v>
      </c>
      <c r="M84" s="65">
        <f>SUM(M78:M83)</f>
        <v>79</v>
      </c>
    </row>
    <row r="85" spans="1:15" x14ac:dyDescent="0.25">
      <c r="A85" s="13">
        <f t="shared" si="16"/>
        <v>82</v>
      </c>
      <c r="B85" s="48" t="s">
        <v>108</v>
      </c>
      <c r="C85" s="48">
        <v>7</v>
      </c>
      <c r="D85" s="20">
        <f t="shared" si="10"/>
        <v>0.25556772544724349</v>
      </c>
      <c r="E85" s="18">
        <f t="shared" si="11"/>
        <v>97774890.36868605</v>
      </c>
      <c r="F85" s="15"/>
      <c r="G85" s="42" t="str">
        <f t="shared" si="12"/>
        <v/>
      </c>
      <c r="H85" s="43" t="str">
        <f t="shared" si="13"/>
        <v/>
      </c>
      <c r="I85" s="44" t="str">
        <f t="shared" si="14"/>
        <v/>
      </c>
      <c r="J85" s="55" t="str">
        <f t="shared" si="15"/>
        <v>Find God</v>
      </c>
    </row>
    <row r="86" spans="1:15" x14ac:dyDescent="0.25">
      <c r="A86" s="13">
        <f t="shared" si="16"/>
        <v>83</v>
      </c>
      <c r="B86" s="48" t="s">
        <v>109</v>
      </c>
      <c r="C86" s="48">
        <v>6</v>
      </c>
      <c r="D86" s="20">
        <f t="shared" si="10"/>
        <v>0.21905805038335158</v>
      </c>
      <c r="E86" s="18">
        <f t="shared" si="11"/>
        <v>83807048.887445182</v>
      </c>
      <c r="F86" s="15"/>
      <c r="G86" s="42" t="str">
        <f t="shared" si="12"/>
        <v/>
      </c>
      <c r="H86" s="43" t="str">
        <f t="shared" si="13"/>
        <v/>
      </c>
      <c r="I86" s="44" t="str">
        <f t="shared" si="14"/>
        <v/>
      </c>
      <c r="J86" s="55" t="str">
        <f t="shared" si="15"/>
        <v>church has</v>
      </c>
    </row>
    <row r="87" spans="1:15" x14ac:dyDescent="0.25">
      <c r="A87" s="13">
        <f t="shared" si="16"/>
        <v>84</v>
      </c>
      <c r="B87" s="48" t="s">
        <v>110</v>
      </c>
      <c r="C87" s="48">
        <v>4</v>
      </c>
      <c r="D87" s="20">
        <f t="shared" si="10"/>
        <v>0.14603870025556773</v>
      </c>
      <c r="E87" s="18">
        <f t="shared" si="11"/>
        <v>55871365.924963459</v>
      </c>
      <c r="F87" s="15"/>
      <c r="G87" s="42" t="str">
        <f t="shared" si="12"/>
        <v/>
      </c>
      <c r="H87" s="43" t="str">
        <f t="shared" si="13"/>
        <v/>
      </c>
      <c r="I87" s="44" t="str">
        <f t="shared" si="14"/>
        <v/>
      </c>
      <c r="J87" s="55" t="str">
        <f t="shared" si="15"/>
        <v>not know</v>
      </c>
    </row>
    <row r="88" spans="1:15" x14ac:dyDescent="0.25">
      <c r="A88" s="13">
        <f t="shared" si="16"/>
        <v>85</v>
      </c>
      <c r="B88" s="48" t="s">
        <v>111</v>
      </c>
      <c r="C88" s="48">
        <v>4</v>
      </c>
      <c r="D88" s="20">
        <f t="shared" si="10"/>
        <v>0.14603870025556773</v>
      </c>
      <c r="E88" s="18">
        <f t="shared" si="11"/>
        <v>55871365.924963459</v>
      </c>
      <c r="F88" s="15"/>
      <c r="G88" s="42" t="str">
        <f t="shared" si="12"/>
        <v/>
      </c>
      <c r="H88" s="43" t="str">
        <f t="shared" si="13"/>
        <v/>
      </c>
      <c r="I88" s="44" t="str">
        <f t="shared" si="14"/>
        <v/>
      </c>
      <c r="J88" s="55" t="str">
        <f t="shared" si="15"/>
        <v>Lord has</v>
      </c>
    </row>
    <row r="89" spans="1:15" x14ac:dyDescent="0.25">
      <c r="A89" s="13">
        <f t="shared" si="16"/>
        <v>86</v>
      </c>
      <c r="B89" s="48" t="s">
        <v>112</v>
      </c>
      <c r="C89" s="48">
        <v>4</v>
      </c>
      <c r="D89" s="20">
        <f t="shared" si="10"/>
        <v>0.14603870025556773</v>
      </c>
      <c r="E89" s="18">
        <f t="shared" si="11"/>
        <v>55871365.924963459</v>
      </c>
      <c r="F89" s="15"/>
      <c r="G89" s="42" t="str">
        <f t="shared" si="12"/>
        <v/>
      </c>
      <c r="H89" s="43" t="str">
        <f t="shared" si="13"/>
        <v/>
      </c>
      <c r="I89" s="44" t="str">
        <f t="shared" si="14"/>
        <v/>
      </c>
      <c r="J89" s="55" t="str">
        <f t="shared" si="15"/>
        <v>universal church</v>
      </c>
    </row>
    <row r="90" spans="1:15" x14ac:dyDescent="0.25">
      <c r="A90" s="13">
        <f t="shared" si="16"/>
        <v>87</v>
      </c>
      <c r="B90" s="48" t="s">
        <v>113</v>
      </c>
      <c r="C90" s="48">
        <v>4</v>
      </c>
      <c r="D90" s="20">
        <f t="shared" si="10"/>
        <v>0.14603870025556773</v>
      </c>
      <c r="E90" s="18">
        <f t="shared" si="11"/>
        <v>55871365.924963459</v>
      </c>
      <c r="F90" s="15"/>
      <c r="G90" s="42" t="str">
        <f t="shared" si="12"/>
        <v/>
      </c>
      <c r="H90" s="43" t="str">
        <f t="shared" si="13"/>
        <v/>
      </c>
      <c r="I90" s="44" t="str">
        <f t="shared" si="14"/>
        <v/>
      </c>
      <c r="J90" s="55" t="str">
        <f t="shared" si="15"/>
        <v>Spiritual Exercises</v>
      </c>
    </row>
    <row r="91" spans="1:15" x14ac:dyDescent="0.25">
      <c r="A91" s="13">
        <f t="shared" si="16"/>
        <v>88</v>
      </c>
      <c r="B91" s="48" t="s">
        <v>114</v>
      </c>
      <c r="C91" s="48">
        <v>4</v>
      </c>
      <c r="D91" s="20">
        <f t="shared" si="10"/>
        <v>0.14603870025556773</v>
      </c>
      <c r="E91" s="18">
        <f t="shared" si="11"/>
        <v>55871365.924963459</v>
      </c>
      <c r="F91" s="15"/>
      <c r="G91" s="42" t="str">
        <f t="shared" si="12"/>
        <v/>
      </c>
      <c r="H91" s="43" t="str">
        <f t="shared" si="13"/>
        <v/>
      </c>
      <c r="I91" s="44" t="str">
        <f t="shared" si="14"/>
        <v/>
      </c>
      <c r="J91" s="55" t="str">
        <f t="shared" si="15"/>
        <v>ask Pope</v>
      </c>
    </row>
    <row r="92" spans="1:15" x14ac:dyDescent="0.25">
      <c r="A92" s="13">
        <f t="shared" si="16"/>
        <v>89</v>
      </c>
      <c r="B92" s="48" t="s">
        <v>115</v>
      </c>
      <c r="C92" s="48">
        <v>4</v>
      </c>
      <c r="D92" s="20">
        <f t="shared" si="10"/>
        <v>0.14603870025556773</v>
      </c>
      <c r="E92" s="18">
        <f t="shared" si="11"/>
        <v>55871365.924963459</v>
      </c>
      <c r="F92" s="15"/>
      <c r="G92" s="42" t="str">
        <f t="shared" si="12"/>
        <v/>
      </c>
      <c r="H92" s="43" t="str">
        <f t="shared" si="13"/>
        <v/>
      </c>
      <c r="I92" s="44" t="str">
        <f t="shared" si="14"/>
        <v/>
      </c>
      <c r="J92" s="55" t="str">
        <f t="shared" si="15"/>
        <v>must not</v>
      </c>
    </row>
    <row r="93" spans="1:15" x14ac:dyDescent="0.25">
      <c r="A93" s="13">
        <f t="shared" si="16"/>
        <v>90</v>
      </c>
      <c r="B93" s="48" t="s">
        <v>116</v>
      </c>
      <c r="C93" s="48">
        <v>4</v>
      </c>
      <c r="D93" s="20">
        <f t="shared" si="10"/>
        <v>0.14603870025556773</v>
      </c>
      <c r="E93" s="18">
        <f t="shared" si="11"/>
        <v>55871365.924963459</v>
      </c>
      <c r="F93" s="15"/>
      <c r="G93" s="42" t="str">
        <f t="shared" si="12"/>
        <v/>
      </c>
      <c r="H93" s="43" t="str">
        <f t="shared" si="13"/>
        <v/>
      </c>
      <c r="I93" s="44" t="str">
        <f t="shared" si="14"/>
        <v/>
      </c>
      <c r="J93" s="55" t="str">
        <f t="shared" si="15"/>
        <v>are not</v>
      </c>
    </row>
    <row r="94" spans="1:15" x14ac:dyDescent="0.25">
      <c r="A94" s="13">
        <f t="shared" si="16"/>
        <v>91</v>
      </c>
      <c r="B94" s="48" t="s">
        <v>117</v>
      </c>
      <c r="C94" s="48">
        <v>4</v>
      </c>
      <c r="D94" s="20">
        <f t="shared" si="10"/>
        <v>0.14603870025556773</v>
      </c>
      <c r="E94" s="18">
        <f t="shared" si="11"/>
        <v>55871365.924963459</v>
      </c>
      <c r="F94" s="15"/>
      <c r="G94" s="42" t="str">
        <f t="shared" si="12"/>
        <v/>
      </c>
      <c r="H94" s="43" t="str">
        <f t="shared" si="13"/>
        <v/>
      </c>
      <c r="I94" s="44" t="str">
        <f t="shared" si="14"/>
        <v/>
      </c>
      <c r="J94" s="55" t="str">
        <f t="shared" si="15"/>
        <v>has been</v>
      </c>
    </row>
    <row r="95" spans="1:15" x14ac:dyDescent="0.25">
      <c r="A95" s="13">
        <f t="shared" si="16"/>
        <v>92</v>
      </c>
      <c r="B95" s="48" t="s">
        <v>118</v>
      </c>
      <c r="C95" s="48">
        <v>4</v>
      </c>
      <c r="D95" s="20">
        <f t="shared" si="10"/>
        <v>0.14603870025556773</v>
      </c>
      <c r="E95" s="18">
        <f t="shared" si="11"/>
        <v>55871365.924963459</v>
      </c>
      <c r="F95" s="15"/>
      <c r="G95" s="42" t="str">
        <f t="shared" si="12"/>
        <v/>
      </c>
      <c r="H95" s="43" t="str">
        <f t="shared" si="13"/>
        <v/>
      </c>
      <c r="I95" s="44" t="str">
        <f t="shared" si="14"/>
        <v/>
      </c>
      <c r="J95" s="55" t="str">
        <f t="shared" si="15"/>
        <v>seek God</v>
      </c>
    </row>
    <row r="96" spans="1:15" x14ac:dyDescent="0.25">
      <c r="A96" s="13">
        <f t="shared" si="16"/>
        <v>93</v>
      </c>
      <c r="B96" s="48" t="s">
        <v>119</v>
      </c>
      <c r="C96" s="48">
        <v>4</v>
      </c>
      <c r="D96" s="20">
        <f t="shared" si="10"/>
        <v>0.14603870025556773</v>
      </c>
      <c r="E96" s="18">
        <f t="shared" si="11"/>
        <v>55871365.924963459</v>
      </c>
      <c r="F96" s="15"/>
      <c r="G96" s="42" t="str">
        <f t="shared" si="12"/>
        <v/>
      </c>
      <c r="H96" s="43" t="str">
        <f t="shared" si="13"/>
        <v/>
      </c>
      <c r="I96" s="44" t="str">
        <f t="shared" si="14"/>
        <v/>
      </c>
      <c r="J96" s="55" t="str">
        <f t="shared" si="15"/>
        <v>human beings</v>
      </c>
    </row>
    <row r="97" spans="1:10" x14ac:dyDescent="0.25">
      <c r="A97" s="13">
        <f t="shared" si="16"/>
        <v>94</v>
      </c>
      <c r="B97" s="48" t="s">
        <v>120</v>
      </c>
      <c r="C97" s="48">
        <v>99</v>
      </c>
      <c r="D97" s="20">
        <f t="shared" si="10"/>
        <v>3.6144578313253009</v>
      </c>
      <c r="E97" s="18">
        <f t="shared" si="11"/>
        <v>1382816306.6428456</v>
      </c>
      <c r="F97" s="11"/>
      <c r="G97" s="42" t="str">
        <f t="shared" si="12"/>
        <v>not</v>
      </c>
      <c r="H97" s="43" t="str">
        <f t="shared" si="13"/>
        <v/>
      </c>
      <c r="I97" s="44" t="str">
        <f t="shared" si="14"/>
        <v/>
      </c>
      <c r="J97" s="55" t="str">
        <f t="shared" si="15"/>
        <v/>
      </c>
    </row>
    <row r="98" spans="1:10" x14ac:dyDescent="0.25">
      <c r="A98" s="13">
        <f t="shared" si="16"/>
        <v>95</v>
      </c>
      <c r="B98" s="48" t="s">
        <v>121</v>
      </c>
      <c r="C98" s="48">
        <v>87</v>
      </c>
      <c r="D98" s="20">
        <f t="shared" si="10"/>
        <v>3.1763417305585984</v>
      </c>
      <c r="E98" s="18">
        <f t="shared" si="11"/>
        <v>1215202208.8679552</v>
      </c>
      <c r="F98" s="11"/>
      <c r="G98" s="42" t="str">
        <f t="shared" si="12"/>
        <v>Pope</v>
      </c>
      <c r="H98" s="43" t="str">
        <f t="shared" si="13"/>
        <v/>
      </c>
      <c r="I98" s="44" t="str">
        <f t="shared" si="14"/>
        <v/>
      </c>
      <c r="J98" s="55" t="str">
        <f t="shared" si="15"/>
        <v/>
      </c>
    </row>
    <row r="99" spans="1:10" x14ac:dyDescent="0.25">
      <c r="A99" s="13">
        <f t="shared" si="16"/>
        <v>96</v>
      </c>
      <c r="B99" s="48" t="s">
        <v>122</v>
      </c>
      <c r="C99" s="48">
        <v>80</v>
      </c>
      <c r="D99" s="20">
        <f t="shared" si="10"/>
        <v>2.9207740051113547</v>
      </c>
      <c r="E99" s="18">
        <f t="shared" si="11"/>
        <v>1117427318.4992692</v>
      </c>
      <c r="F99" s="11"/>
      <c r="G99" s="42" t="str">
        <f t="shared" si="12"/>
        <v>Church</v>
      </c>
      <c r="H99" s="43" t="str">
        <f t="shared" si="13"/>
        <v/>
      </c>
      <c r="I99" s="44" t="str">
        <f t="shared" si="14"/>
        <v/>
      </c>
      <c r="J99" s="55" t="str">
        <f t="shared" si="15"/>
        <v/>
      </c>
    </row>
    <row r="100" spans="1:10" x14ac:dyDescent="0.25">
      <c r="A100" s="13">
        <f t="shared" si="16"/>
        <v>97</v>
      </c>
      <c r="B100" s="48" t="s">
        <v>123</v>
      </c>
      <c r="C100" s="48">
        <v>75</v>
      </c>
      <c r="D100" s="20">
        <f t="shared" si="10"/>
        <v>2.7382256297918945</v>
      </c>
      <c r="E100" s="18">
        <f t="shared" ref="E100:E131" si="19">C100*$O$1</f>
        <v>1047588111.0930649</v>
      </c>
      <c r="F100" s="11"/>
      <c r="G100" s="42" t="str">
        <f t="shared" si="12"/>
        <v>God</v>
      </c>
      <c r="H100" s="43" t="str">
        <f t="shared" si="13"/>
        <v/>
      </c>
      <c r="I100" s="44" t="str">
        <f t="shared" si="14"/>
        <v/>
      </c>
      <c r="J100" s="55" t="str">
        <f t="shared" si="15"/>
        <v/>
      </c>
    </row>
    <row r="101" spans="1:10" x14ac:dyDescent="0.25">
      <c r="A101" s="13">
        <f t="shared" si="16"/>
        <v>98</v>
      </c>
      <c r="B101" s="48" t="s">
        <v>13</v>
      </c>
      <c r="C101" s="48">
        <v>61</v>
      </c>
      <c r="D101" s="20">
        <f t="shared" si="10"/>
        <v>2.227090178897408</v>
      </c>
      <c r="E101" s="18">
        <f t="shared" si="19"/>
        <v>852038330.35569274</v>
      </c>
      <c r="F101" s="11"/>
      <c r="G101" s="42" t="str">
        <f t="shared" si="12"/>
        <v>have</v>
      </c>
      <c r="H101" s="43" t="str">
        <f t="shared" si="13"/>
        <v/>
      </c>
      <c r="I101" s="44" t="str">
        <f t="shared" si="14"/>
        <v/>
      </c>
      <c r="J101" s="55" t="str">
        <f t="shared" si="15"/>
        <v/>
      </c>
    </row>
    <row r="102" spans="1:10" x14ac:dyDescent="0.25">
      <c r="A102" s="13">
        <f t="shared" si="16"/>
        <v>99</v>
      </c>
      <c r="B102" s="48" t="s">
        <v>14</v>
      </c>
      <c r="C102" s="48">
        <v>61</v>
      </c>
      <c r="D102" s="20">
        <f t="shared" si="10"/>
        <v>2.227090178897408</v>
      </c>
      <c r="E102" s="18">
        <f t="shared" si="19"/>
        <v>852038330.35569274</v>
      </c>
      <c r="F102" s="11"/>
      <c r="G102" s="42" t="str">
        <f t="shared" si="12"/>
        <v>was</v>
      </c>
      <c r="H102" s="43" t="str">
        <f t="shared" si="13"/>
        <v/>
      </c>
      <c r="I102" s="44" t="str">
        <f t="shared" si="14"/>
        <v/>
      </c>
      <c r="J102" s="55" t="str">
        <f t="shared" si="15"/>
        <v/>
      </c>
    </row>
    <row r="103" spans="1:10" x14ac:dyDescent="0.25">
      <c r="A103" s="13">
        <f t="shared" si="16"/>
        <v>100</v>
      </c>
      <c r="B103" s="48" t="s">
        <v>10</v>
      </c>
      <c r="C103" s="48">
        <v>60</v>
      </c>
      <c r="D103" s="20">
        <f t="shared" si="10"/>
        <v>2.190580503833516</v>
      </c>
      <c r="E103" s="18">
        <f t="shared" si="19"/>
        <v>838070488.87445188</v>
      </c>
      <c r="F103" s="11"/>
      <c r="G103" s="42" t="str">
        <f t="shared" si="12"/>
        <v>are</v>
      </c>
      <c r="H103" s="43" t="str">
        <f t="shared" si="13"/>
        <v/>
      </c>
      <c r="I103" s="44" t="str">
        <f t="shared" si="14"/>
        <v/>
      </c>
      <c r="J103" s="55" t="str">
        <f t="shared" si="15"/>
        <v/>
      </c>
    </row>
    <row r="104" spans="1:10" x14ac:dyDescent="0.25">
      <c r="A104" s="13">
        <f t="shared" si="16"/>
        <v>101</v>
      </c>
      <c r="B104" s="48" t="s">
        <v>124</v>
      </c>
      <c r="C104" s="48">
        <v>54</v>
      </c>
      <c r="D104" s="20">
        <f t="shared" si="10"/>
        <v>1.9715224534501645</v>
      </c>
      <c r="E104" s="18">
        <f t="shared" si="19"/>
        <v>754263439.98700666</v>
      </c>
      <c r="F104" s="11"/>
      <c r="G104" s="42" t="str">
        <f t="shared" si="12"/>
        <v>must</v>
      </c>
      <c r="H104" s="43" t="str">
        <f t="shared" si="13"/>
        <v/>
      </c>
      <c r="I104" s="44" t="str">
        <f t="shared" si="14"/>
        <v/>
      </c>
      <c r="J104" s="55" t="str">
        <f t="shared" si="15"/>
        <v/>
      </c>
    </row>
    <row r="105" spans="1:10" x14ac:dyDescent="0.25">
      <c r="A105" s="13">
        <f t="shared" si="16"/>
        <v>102</v>
      </c>
      <c r="B105" s="48" t="s">
        <v>125</v>
      </c>
      <c r="C105" s="48">
        <v>50</v>
      </c>
      <c r="D105" s="20">
        <f t="shared" si="10"/>
        <v>1.8254837531945967</v>
      </c>
      <c r="E105" s="18">
        <f t="shared" si="19"/>
        <v>698392074.06204319</v>
      </c>
      <c r="F105" s="11"/>
      <c r="G105" s="42" t="str">
        <f t="shared" si="12"/>
        <v>people</v>
      </c>
      <c r="H105" s="43" t="str">
        <f t="shared" si="13"/>
        <v/>
      </c>
      <c r="I105" s="44" t="str">
        <f t="shared" si="14"/>
        <v/>
      </c>
      <c r="J105" s="55" t="str">
        <f t="shared" si="15"/>
        <v/>
      </c>
    </row>
    <row r="106" spans="1:10" x14ac:dyDescent="0.25">
      <c r="A106" s="13">
        <f t="shared" si="16"/>
        <v>103</v>
      </c>
      <c r="B106" s="48" t="s">
        <v>16</v>
      </c>
      <c r="C106" s="48">
        <v>45</v>
      </c>
      <c r="D106" s="20">
        <f t="shared" si="10"/>
        <v>1.642935377875137</v>
      </c>
      <c r="E106" s="18">
        <f t="shared" si="19"/>
        <v>628552866.65583897</v>
      </c>
      <c r="F106" s="11"/>
      <c r="G106" s="42" t="str">
        <f t="shared" si="12"/>
        <v>has</v>
      </c>
      <c r="H106" s="43" t="str">
        <f t="shared" si="13"/>
        <v/>
      </c>
      <c r="I106" s="44" t="str">
        <f t="shared" si="14"/>
        <v/>
      </c>
      <c r="J106" s="55" t="str">
        <f t="shared" si="15"/>
        <v/>
      </c>
    </row>
    <row r="107" spans="1:10" x14ac:dyDescent="0.25">
      <c r="A107" s="13">
        <f t="shared" si="16"/>
        <v>104</v>
      </c>
      <c r="B107" s="48" t="s">
        <v>126</v>
      </c>
      <c r="C107" s="48">
        <v>41</v>
      </c>
      <c r="D107" s="20">
        <f t="shared" si="10"/>
        <v>1.4968966776195691</v>
      </c>
      <c r="E107" s="18">
        <f t="shared" si="19"/>
        <v>572681500.73087549</v>
      </c>
      <c r="F107" s="11"/>
      <c r="G107" s="42" t="str">
        <f t="shared" si="12"/>
        <v>can</v>
      </c>
      <c r="H107" s="43" t="str">
        <f t="shared" si="13"/>
        <v/>
      </c>
      <c r="I107" s="44" t="str">
        <f t="shared" si="14"/>
        <v/>
      </c>
      <c r="J107" s="55" t="str">
        <f t="shared" si="15"/>
        <v/>
      </c>
    </row>
    <row r="108" spans="1:10" x14ac:dyDescent="0.25">
      <c r="A108" s="13">
        <f t="shared" si="16"/>
        <v>105</v>
      </c>
      <c r="B108" s="48" t="s">
        <v>127</v>
      </c>
      <c r="C108" s="48">
        <v>35</v>
      </c>
      <c r="D108" s="20">
        <f t="shared" si="10"/>
        <v>1.2778386272362174</v>
      </c>
      <c r="E108" s="18">
        <f t="shared" si="19"/>
        <v>488874451.84343028</v>
      </c>
      <c r="F108" s="11"/>
      <c r="G108" s="42" t="str">
        <f t="shared" si="12"/>
        <v>Society</v>
      </c>
      <c r="H108" s="43" t="str">
        <f t="shared" si="13"/>
        <v/>
      </c>
      <c r="I108" s="44" t="str">
        <f t="shared" si="14"/>
        <v/>
      </c>
      <c r="J108" s="55" t="str">
        <f t="shared" si="15"/>
        <v/>
      </c>
    </row>
    <row r="109" spans="1:10" x14ac:dyDescent="0.25">
      <c r="A109" s="13">
        <f t="shared" si="16"/>
        <v>106</v>
      </c>
      <c r="B109" s="48" t="s">
        <v>128</v>
      </c>
      <c r="C109" s="48">
        <v>35</v>
      </c>
      <c r="D109" s="20">
        <f t="shared" si="10"/>
        <v>1.2778386272362174</v>
      </c>
      <c r="E109" s="18">
        <f t="shared" si="19"/>
        <v>488874451.84343028</v>
      </c>
      <c r="F109" s="11"/>
      <c r="G109" s="42" t="str">
        <f t="shared" si="12"/>
        <v>ask</v>
      </c>
      <c r="H109" s="43" t="str">
        <f t="shared" si="13"/>
        <v/>
      </c>
      <c r="I109" s="44" t="str">
        <f t="shared" si="14"/>
        <v/>
      </c>
      <c r="J109" s="55" t="str">
        <f t="shared" si="15"/>
        <v/>
      </c>
    </row>
    <row r="110" spans="1:10" x14ac:dyDescent="0.25">
      <c r="A110" s="13">
        <f t="shared" si="16"/>
        <v>107</v>
      </c>
      <c r="B110" s="48" t="s">
        <v>129</v>
      </c>
      <c r="C110" s="48">
        <v>33</v>
      </c>
      <c r="D110" s="20">
        <f t="shared" si="10"/>
        <v>1.2048192771084338</v>
      </c>
      <c r="E110" s="18">
        <f t="shared" si="19"/>
        <v>460938768.88094854</v>
      </c>
      <c r="F110" s="11"/>
      <c r="G110" s="42" t="str">
        <f t="shared" si="12"/>
        <v>life</v>
      </c>
      <c r="H110" s="43" t="str">
        <f t="shared" si="13"/>
        <v/>
      </c>
      <c r="I110" s="44" t="str">
        <f t="shared" si="14"/>
        <v/>
      </c>
      <c r="J110" s="55" t="str">
        <f t="shared" si="15"/>
        <v/>
      </c>
    </row>
    <row r="111" spans="1:10" x14ac:dyDescent="0.25">
      <c r="A111" s="13">
        <f t="shared" si="16"/>
        <v>108</v>
      </c>
      <c r="B111" s="48" t="s">
        <v>130</v>
      </c>
      <c r="C111" s="48">
        <v>29</v>
      </c>
      <c r="D111" s="20">
        <f t="shared" si="10"/>
        <v>1.058780576852866</v>
      </c>
      <c r="E111" s="18">
        <f t="shared" si="19"/>
        <v>405067402.95598507</v>
      </c>
      <c r="F111" s="13"/>
      <c r="G111" s="42" t="str">
        <f t="shared" si="12"/>
        <v/>
      </c>
      <c r="H111" s="43" t="str">
        <f t="shared" si="13"/>
        <v>things</v>
      </c>
      <c r="I111" s="44" t="str">
        <f t="shared" si="14"/>
        <v/>
      </c>
      <c r="J111" s="55" t="str">
        <f t="shared" si="15"/>
        <v/>
      </c>
    </row>
    <row r="112" spans="1:10" x14ac:dyDescent="0.25">
      <c r="A112" s="13">
        <f t="shared" si="16"/>
        <v>109</v>
      </c>
      <c r="B112" s="48" t="s">
        <v>18</v>
      </c>
      <c r="C112" s="48">
        <v>29</v>
      </c>
      <c r="D112" s="20">
        <f t="shared" si="10"/>
        <v>1.058780576852866</v>
      </c>
      <c r="E112" s="18">
        <f t="shared" si="19"/>
        <v>405067402.95598507</v>
      </c>
      <c r="F112" s="13"/>
      <c r="G112" s="42" t="str">
        <f t="shared" si="12"/>
        <v/>
      </c>
      <c r="H112" s="43" t="str">
        <f t="shared" si="13"/>
        <v>time</v>
      </c>
      <c r="I112" s="44" t="str">
        <f t="shared" si="14"/>
        <v/>
      </c>
      <c r="J112" s="55" t="str">
        <f t="shared" si="15"/>
        <v/>
      </c>
    </row>
    <row r="113" spans="1:10" x14ac:dyDescent="0.25">
      <c r="A113" s="13">
        <f t="shared" si="16"/>
        <v>110</v>
      </c>
      <c r="B113" s="48" t="s">
        <v>131</v>
      </c>
      <c r="C113" s="48">
        <v>28</v>
      </c>
      <c r="D113" s="20">
        <f t="shared" si="10"/>
        <v>1.022270901788974</v>
      </c>
      <c r="E113" s="18">
        <f t="shared" si="19"/>
        <v>391099561.4747442</v>
      </c>
      <c r="F113" s="13"/>
      <c r="G113" s="42" t="str">
        <f t="shared" si="12"/>
        <v/>
      </c>
      <c r="H113" s="43" t="str">
        <f t="shared" si="13"/>
        <v>had</v>
      </c>
      <c r="I113" s="44" t="str">
        <f t="shared" si="14"/>
        <v/>
      </c>
      <c r="J113" s="55" t="str">
        <f t="shared" si="15"/>
        <v/>
      </c>
    </row>
    <row r="114" spans="1:10" x14ac:dyDescent="0.25">
      <c r="A114" s="13">
        <f t="shared" si="16"/>
        <v>111</v>
      </c>
      <c r="B114" s="48" t="s">
        <v>132</v>
      </c>
      <c r="C114" s="48">
        <v>27</v>
      </c>
      <c r="D114" s="20">
        <f t="shared" si="10"/>
        <v>0.98576122672508226</v>
      </c>
      <c r="E114" s="18">
        <f t="shared" si="19"/>
        <v>377131719.99350333</v>
      </c>
      <c r="F114" s="13"/>
      <c r="G114" s="42" t="str">
        <f t="shared" si="12"/>
        <v/>
      </c>
      <c r="H114" s="43" t="str">
        <f t="shared" si="13"/>
        <v>Francis</v>
      </c>
      <c r="I114" s="44" t="str">
        <f t="shared" si="14"/>
        <v/>
      </c>
      <c r="J114" s="55" t="str">
        <f t="shared" si="15"/>
        <v/>
      </c>
    </row>
    <row r="115" spans="1:10" x14ac:dyDescent="0.25">
      <c r="A115" s="13">
        <f t="shared" si="16"/>
        <v>112</v>
      </c>
      <c r="B115" s="48" t="s">
        <v>133</v>
      </c>
      <c r="C115" s="48">
        <v>25</v>
      </c>
      <c r="D115" s="20">
        <f t="shared" si="10"/>
        <v>0.91274187659729833</v>
      </c>
      <c r="E115" s="18">
        <f t="shared" si="19"/>
        <v>349196037.0310216</v>
      </c>
      <c r="F115" s="13"/>
      <c r="G115" s="42" t="str">
        <f t="shared" si="12"/>
        <v/>
      </c>
      <c r="H115" s="43" t="str">
        <f t="shared" si="13"/>
        <v>Jesus</v>
      </c>
      <c r="I115" s="44" t="str">
        <f t="shared" si="14"/>
        <v/>
      </c>
      <c r="J115" s="55" t="str">
        <f t="shared" si="15"/>
        <v/>
      </c>
    </row>
    <row r="116" spans="1:10" x14ac:dyDescent="0.25">
      <c r="A116" s="13">
        <f t="shared" si="16"/>
        <v>113</v>
      </c>
      <c r="B116" s="48" t="s">
        <v>134</v>
      </c>
      <c r="C116" s="48">
        <v>22</v>
      </c>
      <c r="D116" s="20">
        <f t="shared" si="10"/>
        <v>0.80321285140562237</v>
      </c>
      <c r="E116" s="18">
        <f t="shared" si="19"/>
        <v>307292512.58729905</v>
      </c>
      <c r="F116" s="13"/>
      <c r="G116" s="42" t="str">
        <f t="shared" si="12"/>
        <v/>
      </c>
      <c r="H116" s="43" t="str">
        <f t="shared" si="13"/>
        <v>First</v>
      </c>
      <c r="I116" s="44" t="str">
        <f t="shared" si="14"/>
        <v/>
      </c>
      <c r="J116" s="55" t="str">
        <f t="shared" si="15"/>
        <v/>
      </c>
    </row>
    <row r="117" spans="1:10" x14ac:dyDescent="0.25">
      <c r="A117" s="13">
        <f t="shared" si="16"/>
        <v>114</v>
      </c>
      <c r="B117" s="48" t="s">
        <v>135</v>
      </c>
      <c r="C117" s="48">
        <v>21</v>
      </c>
      <c r="D117" s="20">
        <f t="shared" si="10"/>
        <v>0.76670317634173057</v>
      </c>
      <c r="E117" s="18">
        <f t="shared" si="19"/>
        <v>293324671.10605818</v>
      </c>
      <c r="F117" s="13"/>
      <c r="G117" s="42" t="str">
        <f t="shared" si="12"/>
        <v/>
      </c>
      <c r="H117" s="43" t="str">
        <f t="shared" si="13"/>
        <v>way</v>
      </c>
      <c r="I117" s="44" t="str">
        <f t="shared" si="14"/>
        <v/>
      </c>
      <c r="J117" s="55" t="str">
        <f t="shared" si="15"/>
        <v/>
      </c>
    </row>
    <row r="118" spans="1:10" x14ac:dyDescent="0.25">
      <c r="A118" s="13">
        <f t="shared" si="16"/>
        <v>115</v>
      </c>
      <c r="B118" s="48" t="s">
        <v>136</v>
      </c>
      <c r="C118" s="48">
        <v>21</v>
      </c>
      <c r="D118" s="20">
        <f t="shared" si="10"/>
        <v>0.76670317634173057</v>
      </c>
      <c r="E118" s="18">
        <f t="shared" si="19"/>
        <v>293324671.10605818</v>
      </c>
      <c r="F118" s="13"/>
      <c r="G118" s="42" t="str">
        <f t="shared" si="12"/>
        <v/>
      </c>
      <c r="H118" s="43" t="str">
        <f t="shared" si="13"/>
        <v>Jesuit</v>
      </c>
      <c r="I118" s="44" t="str">
        <f t="shared" si="14"/>
        <v/>
      </c>
      <c r="J118" s="55" t="str">
        <f t="shared" si="15"/>
        <v/>
      </c>
    </row>
    <row r="119" spans="1:10" x14ac:dyDescent="0.25">
      <c r="A119" s="13">
        <f t="shared" si="16"/>
        <v>116</v>
      </c>
      <c r="B119" s="48" t="s">
        <v>137</v>
      </c>
      <c r="C119" s="48">
        <v>21</v>
      </c>
      <c r="D119" s="20">
        <f t="shared" si="10"/>
        <v>0.76670317634173057</v>
      </c>
      <c r="E119" s="18">
        <f t="shared" si="19"/>
        <v>293324671.10605818</v>
      </c>
      <c r="F119" s="13"/>
      <c r="G119" s="42" t="str">
        <f t="shared" si="12"/>
        <v/>
      </c>
      <c r="H119" s="43" t="str">
        <f t="shared" si="13"/>
        <v>think</v>
      </c>
      <c r="I119" s="44" t="str">
        <f t="shared" si="14"/>
        <v/>
      </c>
      <c r="J119" s="55" t="str">
        <f t="shared" si="15"/>
        <v/>
      </c>
    </row>
    <row r="120" spans="1:10" x14ac:dyDescent="0.25">
      <c r="A120" s="13">
        <f t="shared" si="16"/>
        <v>117</v>
      </c>
      <c r="B120" s="48" t="s">
        <v>138</v>
      </c>
      <c r="C120" s="48">
        <v>21</v>
      </c>
      <c r="D120" s="20">
        <f t="shared" si="10"/>
        <v>0.76670317634173057</v>
      </c>
      <c r="E120" s="18">
        <f t="shared" si="19"/>
        <v>293324671.10605818</v>
      </c>
      <c r="F120" s="13"/>
      <c r="G120" s="42" t="str">
        <f t="shared" si="12"/>
        <v/>
      </c>
      <c r="H120" s="43" t="str">
        <f t="shared" si="13"/>
        <v>person</v>
      </c>
      <c r="I120" s="44" t="str">
        <f t="shared" si="14"/>
        <v/>
      </c>
      <c r="J120" s="55" t="str">
        <f t="shared" si="15"/>
        <v/>
      </c>
    </row>
    <row r="121" spans="1:10" x14ac:dyDescent="0.25">
      <c r="A121" s="13">
        <f t="shared" si="16"/>
        <v>118</v>
      </c>
      <c r="B121" s="48" t="s">
        <v>139</v>
      </c>
      <c r="C121" s="48">
        <v>19</v>
      </c>
      <c r="D121" s="20">
        <f t="shared" si="10"/>
        <v>0.69368382621394675</v>
      </c>
      <c r="E121" s="18">
        <f t="shared" si="19"/>
        <v>265388988.14357644</v>
      </c>
      <c r="F121" s="13"/>
      <c r="G121" s="42" t="str">
        <f t="shared" si="12"/>
        <v/>
      </c>
      <c r="H121" s="43" t="str">
        <f t="shared" si="13"/>
        <v>human</v>
      </c>
      <c r="I121" s="44" t="str">
        <f t="shared" si="14"/>
        <v/>
      </c>
      <c r="J121" s="55" t="str">
        <f t="shared" si="15"/>
        <v/>
      </c>
    </row>
    <row r="122" spans="1:10" x14ac:dyDescent="0.25">
      <c r="A122" s="13">
        <f t="shared" si="16"/>
        <v>119</v>
      </c>
      <c r="B122" s="48" t="s">
        <v>140</v>
      </c>
      <c r="C122" s="48">
        <v>19</v>
      </c>
      <c r="D122" s="20">
        <f t="shared" si="10"/>
        <v>0.69368382621394675</v>
      </c>
      <c r="E122" s="18">
        <f t="shared" si="19"/>
        <v>265388988.14357644</v>
      </c>
      <c r="F122" s="13"/>
      <c r="G122" s="42" t="str">
        <f t="shared" si="12"/>
        <v/>
      </c>
      <c r="H122" s="43" t="str">
        <f t="shared" si="13"/>
        <v>great</v>
      </c>
      <c r="I122" s="44" t="str">
        <f t="shared" si="14"/>
        <v/>
      </c>
      <c r="J122" s="55" t="str">
        <f t="shared" si="15"/>
        <v/>
      </c>
    </row>
    <row r="123" spans="1:10" x14ac:dyDescent="0.25">
      <c r="A123" s="13">
        <f t="shared" si="16"/>
        <v>120</v>
      </c>
      <c r="B123" s="48" t="s">
        <v>141</v>
      </c>
      <c r="C123" s="48">
        <v>19</v>
      </c>
      <c r="D123" s="20">
        <f t="shared" si="10"/>
        <v>0.69368382621394675</v>
      </c>
      <c r="E123" s="18">
        <f t="shared" si="19"/>
        <v>265388988.14357644</v>
      </c>
      <c r="F123" s="13"/>
      <c r="G123" s="42" t="str">
        <f t="shared" si="12"/>
        <v/>
      </c>
      <c r="H123" s="43" t="str">
        <f t="shared" si="13"/>
        <v>know</v>
      </c>
      <c r="I123" s="44" t="str">
        <f t="shared" si="14"/>
        <v/>
      </c>
      <c r="J123" s="55" t="str">
        <f t="shared" si="15"/>
        <v/>
      </c>
    </row>
    <row r="124" spans="1:10" x14ac:dyDescent="0.25">
      <c r="A124" s="13">
        <f t="shared" si="16"/>
        <v>121</v>
      </c>
      <c r="B124" s="48" t="s">
        <v>142</v>
      </c>
      <c r="C124" s="48">
        <v>17</v>
      </c>
      <c r="D124" s="20">
        <f t="shared" si="10"/>
        <v>0.62066447608616282</v>
      </c>
      <c r="E124" s="18">
        <f t="shared" si="19"/>
        <v>237453305.18109471</v>
      </c>
      <c r="F124" s="14"/>
      <c r="G124" s="42" t="str">
        <f t="shared" si="12"/>
        <v/>
      </c>
      <c r="H124" s="43" t="str">
        <f t="shared" si="13"/>
        <v/>
      </c>
      <c r="I124" s="44" t="str">
        <f t="shared" si="14"/>
        <v>does</v>
      </c>
      <c r="J124" s="55" t="str">
        <f t="shared" si="15"/>
        <v/>
      </c>
    </row>
    <row r="125" spans="1:10" x14ac:dyDescent="0.25">
      <c r="A125" s="13">
        <f t="shared" si="16"/>
        <v>122</v>
      </c>
      <c r="B125" s="48" t="s">
        <v>143</v>
      </c>
      <c r="C125" s="48">
        <v>16</v>
      </c>
      <c r="D125" s="20">
        <f t="shared" si="10"/>
        <v>0.58415480102227091</v>
      </c>
      <c r="E125" s="18">
        <f t="shared" si="19"/>
        <v>223485463.69985384</v>
      </c>
      <c r="F125" s="14"/>
      <c r="G125" s="42" t="str">
        <f t="shared" si="12"/>
        <v/>
      </c>
      <c r="H125" s="43" t="str">
        <f t="shared" si="13"/>
        <v/>
      </c>
      <c r="I125" s="44" t="str">
        <f t="shared" si="14"/>
        <v>important</v>
      </c>
      <c r="J125" s="55" t="str">
        <f t="shared" si="15"/>
        <v/>
      </c>
    </row>
    <row r="126" spans="1:10" x14ac:dyDescent="0.25">
      <c r="A126" s="13">
        <f t="shared" si="16"/>
        <v>123</v>
      </c>
      <c r="B126" s="48" t="s">
        <v>144</v>
      </c>
      <c r="C126" s="48">
        <v>16</v>
      </c>
      <c r="D126" s="20">
        <f t="shared" si="10"/>
        <v>0.58415480102227091</v>
      </c>
      <c r="E126" s="18">
        <f t="shared" si="19"/>
        <v>223485463.69985384</v>
      </c>
      <c r="F126" s="14"/>
      <c r="G126" s="42" t="str">
        <f t="shared" si="12"/>
        <v/>
      </c>
      <c r="H126" s="43" t="str">
        <f t="shared" si="13"/>
        <v/>
      </c>
      <c r="I126" s="44" t="str">
        <f t="shared" si="14"/>
        <v>discernment</v>
      </c>
      <c r="J126" s="55" t="str">
        <f t="shared" si="15"/>
        <v/>
      </c>
    </row>
    <row r="127" spans="1:10" x14ac:dyDescent="0.25">
      <c r="A127" s="13">
        <f t="shared" si="16"/>
        <v>124</v>
      </c>
      <c r="B127" s="48" t="s">
        <v>145</v>
      </c>
      <c r="C127" s="48">
        <v>16</v>
      </c>
      <c r="D127" s="20">
        <f t="shared" si="10"/>
        <v>0.58415480102227091</v>
      </c>
      <c r="E127" s="18">
        <f t="shared" si="19"/>
        <v>223485463.69985384</v>
      </c>
      <c r="F127" s="14"/>
      <c r="G127" s="42" t="str">
        <f t="shared" si="12"/>
        <v/>
      </c>
      <c r="H127" s="43" t="str">
        <f t="shared" si="13"/>
        <v/>
      </c>
      <c r="I127" s="44" t="str">
        <f t="shared" si="14"/>
        <v>women</v>
      </c>
      <c r="J127" s="55" t="str">
        <f t="shared" si="15"/>
        <v/>
      </c>
    </row>
    <row r="128" spans="1:10" x14ac:dyDescent="0.25">
      <c r="A128" s="13">
        <f t="shared" si="16"/>
        <v>125</v>
      </c>
      <c r="B128" s="48" t="s">
        <v>146</v>
      </c>
      <c r="C128" s="48">
        <v>15</v>
      </c>
      <c r="D128" s="20">
        <f t="shared" si="10"/>
        <v>0.547645125958379</v>
      </c>
      <c r="E128" s="18">
        <f t="shared" si="19"/>
        <v>209517622.21861297</v>
      </c>
      <c r="F128" s="14"/>
      <c r="G128" s="42" t="str">
        <f t="shared" si="12"/>
        <v/>
      </c>
      <c r="H128" s="43" t="str">
        <f t="shared" si="13"/>
        <v/>
      </c>
      <c r="I128" s="44" t="str">
        <f t="shared" si="14"/>
        <v>Ignatius</v>
      </c>
      <c r="J128" s="55" t="str">
        <f t="shared" si="15"/>
        <v/>
      </c>
    </row>
    <row r="129" spans="1:10" x14ac:dyDescent="0.25">
      <c r="A129" s="13">
        <f t="shared" si="16"/>
        <v>126</v>
      </c>
      <c r="B129" s="48" t="s">
        <v>147</v>
      </c>
      <c r="C129" s="48">
        <v>15</v>
      </c>
      <c r="D129" s="20">
        <f t="shared" si="10"/>
        <v>0.547645125958379</v>
      </c>
      <c r="E129" s="18">
        <f t="shared" si="19"/>
        <v>209517622.21861297</v>
      </c>
      <c r="F129" s="14"/>
      <c r="G129" s="42" t="str">
        <f t="shared" si="12"/>
        <v/>
      </c>
      <c r="H129" s="43" t="str">
        <f t="shared" si="13"/>
        <v/>
      </c>
      <c r="I129" s="44" t="str">
        <f t="shared" si="14"/>
        <v>experience</v>
      </c>
      <c r="J129" s="55" t="str">
        <f t="shared" si="15"/>
        <v/>
      </c>
    </row>
    <row r="130" spans="1:10" x14ac:dyDescent="0.25">
      <c r="A130" s="13">
        <f t="shared" si="16"/>
        <v>127</v>
      </c>
      <c r="B130" s="48" t="s">
        <v>148</v>
      </c>
      <c r="C130" s="48">
        <v>14</v>
      </c>
      <c r="D130" s="20">
        <f t="shared" si="10"/>
        <v>0.51113545089448698</v>
      </c>
      <c r="E130" s="18">
        <f t="shared" si="19"/>
        <v>195549780.7373721</v>
      </c>
      <c r="F130" s="14"/>
      <c r="G130" s="42" t="str">
        <f t="shared" si="12"/>
        <v/>
      </c>
      <c r="H130" s="43" t="str">
        <f t="shared" si="13"/>
        <v/>
      </c>
      <c r="I130" s="44" t="str">
        <f t="shared" si="14"/>
        <v>father</v>
      </c>
      <c r="J130" s="55" t="str">
        <f t="shared" si="15"/>
        <v/>
      </c>
    </row>
    <row r="131" spans="1:10" x14ac:dyDescent="0.25">
      <c r="A131" s="13">
        <f t="shared" si="16"/>
        <v>128</v>
      </c>
      <c r="B131" s="48" t="s">
        <v>149</v>
      </c>
      <c r="C131" s="48">
        <v>14</v>
      </c>
      <c r="D131" s="20">
        <f t="shared" si="10"/>
        <v>0.51113545089448698</v>
      </c>
      <c r="E131" s="18">
        <f t="shared" si="19"/>
        <v>195549780.7373721</v>
      </c>
      <c r="F131" s="14"/>
      <c r="G131" s="42" t="str">
        <f t="shared" si="12"/>
        <v/>
      </c>
      <c r="H131" s="43" t="str">
        <f t="shared" si="13"/>
        <v/>
      </c>
      <c r="I131" s="44" t="str">
        <f t="shared" si="14"/>
        <v>Day</v>
      </c>
      <c r="J131" s="55" t="str">
        <f t="shared" si="15"/>
        <v/>
      </c>
    </row>
    <row r="132" spans="1:10" x14ac:dyDescent="0.25">
      <c r="A132" s="13">
        <f t="shared" si="16"/>
        <v>129</v>
      </c>
      <c r="B132" s="48" t="s">
        <v>150</v>
      </c>
      <c r="C132" s="48">
        <v>14</v>
      </c>
      <c r="D132" s="20">
        <f t="shared" ref="D132:D195" si="20">C132/$C$233*100</f>
        <v>0.51113545089448698</v>
      </c>
      <c r="E132" s="18">
        <f t="shared" ref="E132:E165" si="21">C132*$O$1</f>
        <v>195549780.7373721</v>
      </c>
      <c r="F132" s="14"/>
      <c r="G132" s="42" t="str">
        <f t="shared" ref="G132:G195" si="22">IF(E132&gt;=$G$232,B132,"")</f>
        <v/>
      </c>
      <c r="H132" s="43" t="str">
        <f t="shared" ref="H132:H195" si="23">IF(E132&gt;=$H$232,IF(E132&lt;=$H$231,B132,""),"")</f>
        <v/>
      </c>
      <c r="I132" s="44" t="str">
        <f t="shared" ref="I132:I195" si="24">IF(E132&gt;=$I$232,IF(E132&lt;=$I$231,B132,""),"")</f>
        <v>Jesuits</v>
      </c>
      <c r="J132" s="55" t="str">
        <f t="shared" ref="J132:J195" si="25">IF(E132&gt;=$J$232,IF(E132&lt;=$J$231,B132,""),"")</f>
        <v/>
      </c>
    </row>
    <row r="133" spans="1:10" x14ac:dyDescent="0.25">
      <c r="A133" s="13">
        <f t="shared" si="16"/>
        <v>130</v>
      </c>
      <c r="B133" s="48" t="s">
        <v>151</v>
      </c>
      <c r="C133" s="48">
        <v>14</v>
      </c>
      <c r="D133" s="20">
        <f t="shared" si="20"/>
        <v>0.51113545089448698</v>
      </c>
      <c r="E133" s="18">
        <f t="shared" si="21"/>
        <v>195549780.7373721</v>
      </c>
      <c r="F133" s="14"/>
      <c r="G133" s="42" t="str">
        <f t="shared" si="22"/>
        <v/>
      </c>
      <c r="H133" s="43" t="str">
        <f t="shared" si="23"/>
        <v/>
      </c>
      <c r="I133" s="44" t="str">
        <f t="shared" si="24"/>
        <v>Gospel</v>
      </c>
      <c r="J133" s="55" t="str">
        <f t="shared" si="25"/>
        <v/>
      </c>
    </row>
    <row r="134" spans="1:10" x14ac:dyDescent="0.25">
      <c r="A134" s="13">
        <f t="shared" ref="A134:A197" si="26">A133+1</f>
        <v>131</v>
      </c>
      <c r="B134" s="48" t="s">
        <v>152</v>
      </c>
      <c r="C134" s="48">
        <v>14</v>
      </c>
      <c r="D134" s="20">
        <f t="shared" si="20"/>
        <v>0.51113545089448698</v>
      </c>
      <c r="E134" s="18">
        <f t="shared" si="21"/>
        <v>195549780.7373721</v>
      </c>
      <c r="F134" s="14"/>
      <c r="G134" s="42" t="str">
        <f t="shared" si="22"/>
        <v/>
      </c>
      <c r="H134" s="43" t="str">
        <f t="shared" si="23"/>
        <v/>
      </c>
      <c r="I134" s="44" t="str">
        <f t="shared" si="24"/>
        <v>thing</v>
      </c>
      <c r="J134" s="55" t="str">
        <f t="shared" si="25"/>
        <v/>
      </c>
    </row>
    <row r="135" spans="1:10" x14ac:dyDescent="0.25">
      <c r="A135" s="13">
        <f t="shared" si="26"/>
        <v>132</v>
      </c>
      <c r="B135" s="48" t="s">
        <v>153</v>
      </c>
      <c r="C135" s="48">
        <v>14</v>
      </c>
      <c r="D135" s="20">
        <f t="shared" si="20"/>
        <v>0.51113545089448698</v>
      </c>
      <c r="E135" s="18">
        <f t="shared" si="21"/>
        <v>195549780.7373721</v>
      </c>
      <c r="F135" s="14"/>
      <c r="G135" s="42" t="str">
        <f t="shared" si="22"/>
        <v/>
      </c>
      <c r="H135" s="43" t="str">
        <f t="shared" si="23"/>
        <v/>
      </c>
      <c r="I135" s="44" t="str">
        <f t="shared" si="24"/>
        <v>find</v>
      </c>
      <c r="J135" s="55" t="str">
        <f t="shared" si="25"/>
        <v/>
      </c>
    </row>
    <row r="136" spans="1:10" x14ac:dyDescent="0.25">
      <c r="A136" s="13">
        <f t="shared" si="26"/>
        <v>133</v>
      </c>
      <c r="B136" s="48" t="s">
        <v>154</v>
      </c>
      <c r="C136" s="48">
        <v>14</v>
      </c>
      <c r="D136" s="20">
        <f t="shared" si="20"/>
        <v>0.51113545089448698</v>
      </c>
      <c r="E136" s="18">
        <f t="shared" si="21"/>
        <v>195549780.7373721</v>
      </c>
      <c r="F136" s="14"/>
      <c r="G136" s="42" t="str">
        <f t="shared" si="22"/>
        <v/>
      </c>
      <c r="H136" s="43" t="str">
        <f t="shared" si="23"/>
        <v/>
      </c>
      <c r="I136" s="44" t="str">
        <f t="shared" si="24"/>
        <v>been</v>
      </c>
      <c r="J136" s="55" t="str">
        <f t="shared" si="25"/>
        <v/>
      </c>
    </row>
    <row r="137" spans="1:10" x14ac:dyDescent="0.25">
      <c r="A137" s="13">
        <f t="shared" si="26"/>
        <v>134</v>
      </c>
      <c r="B137" s="48" t="s">
        <v>155</v>
      </c>
      <c r="C137" s="48">
        <v>14</v>
      </c>
      <c r="D137" s="20">
        <f t="shared" si="20"/>
        <v>0.51113545089448698</v>
      </c>
      <c r="E137" s="18">
        <f t="shared" si="21"/>
        <v>195549780.7373721</v>
      </c>
      <c r="F137" s="14"/>
      <c r="G137" s="42" t="str">
        <f t="shared" si="22"/>
        <v/>
      </c>
      <c r="H137" s="43" t="str">
        <f t="shared" si="23"/>
        <v/>
      </c>
      <c r="I137" s="44" t="str">
        <f t="shared" si="24"/>
        <v>being</v>
      </c>
      <c r="J137" s="55" t="str">
        <f t="shared" si="25"/>
        <v/>
      </c>
    </row>
    <row r="138" spans="1:10" x14ac:dyDescent="0.25">
      <c r="A138" s="13">
        <f t="shared" si="26"/>
        <v>135</v>
      </c>
      <c r="B138" s="48" t="s">
        <v>156</v>
      </c>
      <c r="C138" s="48">
        <v>14</v>
      </c>
      <c r="D138" s="20">
        <f t="shared" si="20"/>
        <v>0.51113545089448698</v>
      </c>
      <c r="E138" s="18">
        <f t="shared" si="21"/>
        <v>195549780.7373721</v>
      </c>
      <c r="F138" s="14"/>
      <c r="G138" s="42" t="str">
        <f t="shared" si="22"/>
        <v/>
      </c>
      <c r="H138" s="43" t="str">
        <f t="shared" si="23"/>
        <v/>
      </c>
      <c r="I138" s="44" t="str">
        <f t="shared" si="24"/>
        <v>read</v>
      </c>
      <c r="J138" s="55" t="str">
        <f t="shared" si="25"/>
        <v/>
      </c>
    </row>
    <row r="139" spans="1:10" x14ac:dyDescent="0.25">
      <c r="A139" s="13">
        <f t="shared" si="26"/>
        <v>136</v>
      </c>
      <c r="B139" s="48" t="s">
        <v>157</v>
      </c>
      <c r="C139" s="48">
        <v>13</v>
      </c>
      <c r="D139" s="20">
        <f t="shared" si="20"/>
        <v>0.47462577583059512</v>
      </c>
      <c r="E139" s="18">
        <f t="shared" si="21"/>
        <v>181581939.25613123</v>
      </c>
      <c r="F139" s="14"/>
      <c r="G139" s="42" t="str">
        <f t="shared" si="22"/>
        <v/>
      </c>
      <c r="H139" s="43" t="str">
        <f t="shared" si="23"/>
        <v/>
      </c>
      <c r="I139" s="44" t="str">
        <f t="shared" si="24"/>
        <v>see</v>
      </c>
      <c r="J139" s="55" t="str">
        <f t="shared" si="25"/>
        <v/>
      </c>
    </row>
    <row r="140" spans="1:10" x14ac:dyDescent="0.25">
      <c r="A140" s="13">
        <f t="shared" si="26"/>
        <v>137</v>
      </c>
      <c r="B140" s="48" t="s">
        <v>158</v>
      </c>
      <c r="C140" s="48">
        <v>13</v>
      </c>
      <c r="D140" s="20">
        <f t="shared" si="20"/>
        <v>0.47462577583059512</v>
      </c>
      <c r="E140" s="18">
        <f t="shared" si="21"/>
        <v>181581939.25613123</v>
      </c>
      <c r="F140" s="14"/>
      <c r="G140" s="42" t="str">
        <f t="shared" si="22"/>
        <v/>
      </c>
      <c r="H140" s="43" t="str">
        <f t="shared" si="23"/>
        <v/>
      </c>
      <c r="I140" s="44" t="str">
        <f t="shared" si="24"/>
        <v>Christ</v>
      </c>
      <c r="J140" s="55" t="str">
        <f t="shared" si="25"/>
        <v/>
      </c>
    </row>
    <row r="141" spans="1:10" x14ac:dyDescent="0.25">
      <c r="A141" s="13">
        <f t="shared" si="26"/>
        <v>138</v>
      </c>
      <c r="B141" s="48" t="s">
        <v>159</v>
      </c>
      <c r="C141" s="48">
        <v>13</v>
      </c>
      <c r="D141" s="20">
        <f t="shared" si="20"/>
        <v>0.47462577583059512</v>
      </c>
      <c r="E141" s="18">
        <f t="shared" si="21"/>
        <v>181581939.25613123</v>
      </c>
      <c r="F141" s="14"/>
      <c r="G141" s="42" t="str">
        <f t="shared" si="22"/>
        <v/>
      </c>
      <c r="H141" s="43" t="str">
        <f t="shared" si="23"/>
        <v/>
      </c>
      <c r="I141" s="44" t="str">
        <f t="shared" si="24"/>
        <v>world</v>
      </c>
      <c r="J141" s="55" t="str">
        <f t="shared" si="25"/>
        <v/>
      </c>
    </row>
    <row r="142" spans="1:10" x14ac:dyDescent="0.25">
      <c r="A142" s="13">
        <f t="shared" si="26"/>
        <v>139</v>
      </c>
      <c r="B142" s="48" t="s">
        <v>160</v>
      </c>
      <c r="C142" s="48">
        <v>13</v>
      </c>
      <c r="D142" s="20">
        <f t="shared" si="20"/>
        <v>0.47462577583059512</v>
      </c>
      <c r="E142" s="18">
        <f t="shared" si="21"/>
        <v>181581939.25613123</v>
      </c>
      <c r="F142" s="14"/>
      <c r="G142" s="42" t="str">
        <f t="shared" si="22"/>
        <v/>
      </c>
      <c r="H142" s="43" t="str">
        <f t="shared" si="23"/>
        <v/>
      </c>
      <c r="I142" s="44" t="str">
        <f t="shared" si="24"/>
        <v>order</v>
      </c>
      <c r="J142" s="55" t="str">
        <f t="shared" si="25"/>
        <v/>
      </c>
    </row>
    <row r="143" spans="1:10" x14ac:dyDescent="0.25">
      <c r="A143" s="13">
        <f t="shared" si="26"/>
        <v>140</v>
      </c>
      <c r="B143" s="48" t="s">
        <v>161</v>
      </c>
      <c r="C143" s="48">
        <v>13</v>
      </c>
      <c r="D143" s="20">
        <f t="shared" si="20"/>
        <v>0.47462577583059512</v>
      </c>
      <c r="E143" s="18">
        <f t="shared" si="21"/>
        <v>181581939.25613123</v>
      </c>
      <c r="F143" s="14"/>
      <c r="G143" s="42" t="str">
        <f t="shared" si="22"/>
        <v/>
      </c>
      <c r="H143" s="43" t="str">
        <f t="shared" si="23"/>
        <v/>
      </c>
      <c r="I143" s="44" t="str">
        <f t="shared" si="24"/>
        <v>Lord</v>
      </c>
      <c r="J143" s="55" t="str">
        <f t="shared" si="25"/>
        <v/>
      </c>
    </row>
    <row r="144" spans="1:10" x14ac:dyDescent="0.25">
      <c r="A144" s="13">
        <f t="shared" si="26"/>
        <v>141</v>
      </c>
      <c r="B144" s="48" t="s">
        <v>162</v>
      </c>
      <c r="C144" s="48">
        <v>13</v>
      </c>
      <c r="D144" s="20">
        <f t="shared" si="20"/>
        <v>0.47462577583059512</v>
      </c>
      <c r="E144" s="18">
        <f t="shared" si="21"/>
        <v>181581939.25613123</v>
      </c>
      <c r="F144" s="14"/>
      <c r="G144" s="42" t="str">
        <f t="shared" si="22"/>
        <v/>
      </c>
      <c r="H144" s="43" t="str">
        <f t="shared" si="23"/>
        <v/>
      </c>
      <c r="I144" s="44" t="str">
        <f t="shared" si="24"/>
        <v>love</v>
      </c>
      <c r="J144" s="55" t="str">
        <f t="shared" si="25"/>
        <v/>
      </c>
    </row>
    <row r="145" spans="1:10" x14ac:dyDescent="0.25">
      <c r="A145" s="13">
        <f t="shared" si="26"/>
        <v>142</v>
      </c>
      <c r="B145" s="48" t="s">
        <v>163</v>
      </c>
      <c r="C145" s="48">
        <v>13</v>
      </c>
      <c r="D145" s="20">
        <f t="shared" si="20"/>
        <v>0.47462577583059512</v>
      </c>
      <c r="E145" s="18">
        <f t="shared" si="21"/>
        <v>181581939.25613123</v>
      </c>
      <c r="F145" s="14"/>
      <c r="G145" s="42" t="str">
        <f t="shared" si="22"/>
        <v/>
      </c>
      <c r="H145" s="43" t="str">
        <f t="shared" si="23"/>
        <v/>
      </c>
      <c r="I145" s="44" t="str">
        <f t="shared" si="24"/>
        <v>understand</v>
      </c>
      <c r="J145" s="55" t="str">
        <f t="shared" si="25"/>
        <v/>
      </c>
    </row>
    <row r="146" spans="1:10" x14ac:dyDescent="0.25">
      <c r="A146" s="13">
        <f t="shared" si="26"/>
        <v>143</v>
      </c>
      <c r="B146" s="48" t="s">
        <v>164</v>
      </c>
      <c r="C146" s="48">
        <v>13</v>
      </c>
      <c r="D146" s="20">
        <f t="shared" si="20"/>
        <v>0.47462577583059512</v>
      </c>
      <c r="E146" s="18">
        <f t="shared" si="21"/>
        <v>181581939.25613123</v>
      </c>
      <c r="F146" s="14"/>
      <c r="G146" s="42" t="str">
        <f t="shared" si="22"/>
        <v/>
      </c>
      <c r="H146" s="43" t="str">
        <f t="shared" si="23"/>
        <v/>
      </c>
      <c r="I146" s="44" t="str">
        <f t="shared" si="24"/>
        <v>faith</v>
      </c>
      <c r="J146" s="55" t="str">
        <f t="shared" si="25"/>
        <v/>
      </c>
    </row>
    <row r="147" spans="1:10" x14ac:dyDescent="0.25">
      <c r="A147" s="13">
        <f t="shared" si="26"/>
        <v>144</v>
      </c>
      <c r="B147" s="48" t="s">
        <v>165</v>
      </c>
      <c r="C147" s="48">
        <v>12</v>
      </c>
      <c r="D147" s="20">
        <f t="shared" si="20"/>
        <v>0.43811610076670315</v>
      </c>
      <c r="E147" s="18">
        <f t="shared" si="21"/>
        <v>167614097.77489036</v>
      </c>
      <c r="F147" s="14"/>
      <c r="G147" s="42" t="str">
        <f t="shared" si="22"/>
        <v/>
      </c>
      <c r="H147" s="43" t="str">
        <f t="shared" si="23"/>
        <v/>
      </c>
      <c r="I147" s="44" t="str">
        <f t="shared" si="24"/>
        <v>make</v>
      </c>
      <c r="J147" s="55" t="str">
        <f t="shared" si="25"/>
        <v/>
      </c>
    </row>
    <row r="148" spans="1:10" x14ac:dyDescent="0.25">
      <c r="A148" s="13">
        <f t="shared" si="26"/>
        <v>145</v>
      </c>
      <c r="B148" s="48" t="s">
        <v>166</v>
      </c>
      <c r="C148" s="48">
        <v>12</v>
      </c>
      <c r="D148" s="20">
        <f t="shared" si="20"/>
        <v>0.43811610076670315</v>
      </c>
      <c r="E148" s="18">
        <f t="shared" si="21"/>
        <v>167614097.77489036</v>
      </c>
      <c r="F148" s="14"/>
      <c r="G148" s="42" t="str">
        <f t="shared" si="22"/>
        <v/>
      </c>
      <c r="H148" s="43" t="str">
        <f t="shared" si="23"/>
        <v/>
      </c>
      <c r="I148" s="44" t="str">
        <f t="shared" si="24"/>
        <v>would</v>
      </c>
      <c r="J148" s="55" t="str">
        <f t="shared" si="25"/>
        <v/>
      </c>
    </row>
    <row r="149" spans="1:10" x14ac:dyDescent="0.25">
      <c r="A149" s="13">
        <f t="shared" si="26"/>
        <v>146</v>
      </c>
      <c r="B149" s="48" t="s">
        <v>167</v>
      </c>
      <c r="C149" s="48">
        <v>12</v>
      </c>
      <c r="D149" s="20">
        <f t="shared" si="20"/>
        <v>0.43811610076670315</v>
      </c>
      <c r="E149" s="18">
        <f t="shared" si="21"/>
        <v>167614097.77489036</v>
      </c>
      <c r="F149" s="14"/>
      <c r="G149" s="42" t="str">
        <f t="shared" si="22"/>
        <v/>
      </c>
      <c r="H149" s="43" t="str">
        <f t="shared" si="23"/>
        <v/>
      </c>
      <c r="I149" s="44" t="str">
        <f t="shared" si="24"/>
        <v>says</v>
      </c>
      <c r="J149" s="55" t="str">
        <f t="shared" si="25"/>
        <v/>
      </c>
    </row>
    <row r="150" spans="1:10" x14ac:dyDescent="0.25">
      <c r="A150" s="13">
        <f t="shared" si="26"/>
        <v>147</v>
      </c>
      <c r="B150" s="48" t="s">
        <v>11</v>
      </c>
      <c r="C150" s="48">
        <v>12</v>
      </c>
      <c r="D150" s="20">
        <f t="shared" si="20"/>
        <v>0.43811610076670315</v>
      </c>
      <c r="E150" s="18">
        <f t="shared" si="21"/>
        <v>167614097.77489036</v>
      </c>
      <c r="F150" s="14"/>
      <c r="G150" s="42" t="str">
        <f t="shared" si="22"/>
        <v/>
      </c>
      <c r="H150" s="43" t="str">
        <f t="shared" si="23"/>
        <v/>
      </c>
      <c r="I150" s="44" t="str">
        <f t="shared" si="24"/>
        <v>will</v>
      </c>
      <c r="J150" s="55" t="str">
        <f t="shared" si="25"/>
        <v/>
      </c>
    </row>
    <row r="151" spans="1:10" x14ac:dyDescent="0.25">
      <c r="A151" s="13">
        <f t="shared" si="26"/>
        <v>148</v>
      </c>
      <c r="B151" s="48" t="s">
        <v>168</v>
      </c>
      <c r="C151" s="48">
        <v>12</v>
      </c>
      <c r="D151" s="20">
        <f t="shared" si="20"/>
        <v>0.43811610076670315</v>
      </c>
      <c r="E151" s="18">
        <f t="shared" si="21"/>
        <v>167614097.77489036</v>
      </c>
      <c r="F151" s="14"/>
      <c r="G151" s="42" t="str">
        <f t="shared" si="22"/>
        <v/>
      </c>
      <c r="H151" s="43" t="str">
        <f t="shared" si="23"/>
        <v/>
      </c>
      <c r="I151" s="44" t="str">
        <f t="shared" si="24"/>
        <v>did</v>
      </c>
      <c r="J151" s="55" t="str">
        <f t="shared" si="25"/>
        <v/>
      </c>
    </row>
    <row r="152" spans="1:10" x14ac:dyDescent="0.25">
      <c r="A152" s="13">
        <f t="shared" si="26"/>
        <v>149</v>
      </c>
      <c r="B152" s="48" t="s">
        <v>169</v>
      </c>
      <c r="C152" s="48">
        <v>12</v>
      </c>
      <c r="D152" s="20">
        <f t="shared" si="20"/>
        <v>0.43811610076670315</v>
      </c>
      <c r="E152" s="18">
        <f t="shared" si="21"/>
        <v>167614097.77489036</v>
      </c>
      <c r="F152" s="14"/>
      <c r="G152" s="42" t="str">
        <f t="shared" si="22"/>
        <v/>
      </c>
      <c r="H152" s="43" t="str">
        <f t="shared" si="23"/>
        <v/>
      </c>
      <c r="I152" s="44" t="str">
        <f t="shared" si="24"/>
        <v>live</v>
      </c>
      <c r="J152" s="55" t="str">
        <f t="shared" si="25"/>
        <v/>
      </c>
    </row>
    <row r="153" spans="1:10" x14ac:dyDescent="0.25">
      <c r="A153" s="13">
        <f t="shared" si="26"/>
        <v>150</v>
      </c>
      <c r="B153" s="48" t="s">
        <v>170</v>
      </c>
      <c r="C153" s="48">
        <v>12</v>
      </c>
      <c r="D153" s="20">
        <f t="shared" si="20"/>
        <v>0.43811610076670315</v>
      </c>
      <c r="E153" s="18">
        <f t="shared" si="21"/>
        <v>167614097.77489036</v>
      </c>
      <c r="F153" s="14"/>
      <c r="G153" s="42" t="str">
        <f t="shared" si="22"/>
        <v/>
      </c>
      <c r="H153" s="43" t="str">
        <f t="shared" si="23"/>
        <v/>
      </c>
      <c r="I153" s="44" t="str">
        <f t="shared" si="24"/>
        <v>cannot</v>
      </c>
      <c r="J153" s="55" t="str">
        <f t="shared" si="25"/>
        <v/>
      </c>
    </row>
    <row r="154" spans="1:10" x14ac:dyDescent="0.25">
      <c r="A154" s="13">
        <f t="shared" si="26"/>
        <v>151</v>
      </c>
      <c r="B154" s="48" t="s">
        <v>171</v>
      </c>
      <c r="C154" s="48">
        <v>12</v>
      </c>
      <c r="D154" s="20">
        <f t="shared" si="20"/>
        <v>0.43811610076670315</v>
      </c>
      <c r="E154" s="18">
        <f t="shared" si="21"/>
        <v>167614097.77489036</v>
      </c>
      <c r="F154" s="14"/>
      <c r="G154" s="42" t="str">
        <f t="shared" si="22"/>
        <v/>
      </c>
      <c r="H154" s="43" t="str">
        <f t="shared" si="23"/>
        <v/>
      </c>
      <c r="I154" s="44" t="str">
        <f t="shared" si="24"/>
        <v>every</v>
      </c>
      <c r="J154" s="55" t="str">
        <f t="shared" si="25"/>
        <v/>
      </c>
    </row>
    <row r="155" spans="1:10" x14ac:dyDescent="0.25">
      <c r="A155" s="13">
        <f t="shared" si="26"/>
        <v>152</v>
      </c>
      <c r="B155" s="48" t="s">
        <v>172</v>
      </c>
      <c r="C155" s="48">
        <v>11</v>
      </c>
      <c r="D155" s="20">
        <f t="shared" si="20"/>
        <v>0.40160642570281119</v>
      </c>
      <c r="E155" s="18">
        <f t="shared" si="21"/>
        <v>153646256.29364952</v>
      </c>
      <c r="F155" s="14"/>
      <c r="G155" s="42" t="str">
        <f t="shared" si="22"/>
        <v/>
      </c>
      <c r="H155" s="43" t="str">
        <f t="shared" si="23"/>
        <v/>
      </c>
      <c r="I155" s="44" t="str">
        <f t="shared" si="24"/>
        <v>tell</v>
      </c>
      <c r="J155" s="55" t="str">
        <f t="shared" si="25"/>
        <v/>
      </c>
    </row>
    <row r="156" spans="1:10" x14ac:dyDescent="0.25">
      <c r="A156" s="13">
        <f t="shared" si="26"/>
        <v>153</v>
      </c>
      <c r="B156" s="48" t="s">
        <v>173</v>
      </c>
      <c r="C156" s="48">
        <v>11</v>
      </c>
      <c r="D156" s="20">
        <f t="shared" si="20"/>
        <v>0.40160642570281119</v>
      </c>
      <c r="E156" s="18">
        <f t="shared" si="21"/>
        <v>153646256.29364952</v>
      </c>
      <c r="F156" s="14"/>
      <c r="G156" s="42" t="str">
        <f t="shared" si="22"/>
        <v/>
      </c>
      <c r="H156" s="43" t="str">
        <f t="shared" si="23"/>
        <v/>
      </c>
      <c r="I156" s="44" t="str">
        <f t="shared" si="24"/>
        <v>too</v>
      </c>
      <c r="J156" s="55" t="str">
        <f t="shared" si="25"/>
        <v/>
      </c>
    </row>
    <row r="157" spans="1:10" x14ac:dyDescent="0.25">
      <c r="A157" s="13">
        <f t="shared" si="26"/>
        <v>154</v>
      </c>
      <c r="B157" s="48" t="s">
        <v>174</v>
      </c>
      <c r="C157" s="48">
        <v>11</v>
      </c>
      <c r="D157" s="20">
        <f t="shared" si="20"/>
        <v>0.40160642570281119</v>
      </c>
      <c r="E157" s="18">
        <f t="shared" si="21"/>
        <v>153646256.29364952</v>
      </c>
      <c r="F157" s="14"/>
      <c r="G157" s="42" t="str">
        <f t="shared" si="22"/>
        <v/>
      </c>
      <c r="H157" s="43" t="str">
        <f t="shared" si="23"/>
        <v/>
      </c>
      <c r="I157" s="44" t="str">
        <f t="shared" si="24"/>
        <v>say</v>
      </c>
      <c r="J157" s="55" t="str">
        <f t="shared" si="25"/>
        <v/>
      </c>
    </row>
    <row r="158" spans="1:10" x14ac:dyDescent="0.25">
      <c r="A158" s="13">
        <f t="shared" si="26"/>
        <v>155</v>
      </c>
      <c r="B158" s="48" t="s">
        <v>175</v>
      </c>
      <c r="C158" s="48">
        <v>11</v>
      </c>
      <c r="D158" s="20">
        <f t="shared" si="20"/>
        <v>0.40160642570281119</v>
      </c>
      <c r="E158" s="18">
        <f t="shared" si="21"/>
        <v>153646256.29364952</v>
      </c>
      <c r="F158" s="14"/>
      <c r="G158" s="42" t="str">
        <f t="shared" si="22"/>
        <v/>
      </c>
      <c r="H158" s="43" t="str">
        <f t="shared" si="23"/>
        <v/>
      </c>
      <c r="I158" s="44" t="str">
        <f t="shared" si="24"/>
        <v>want</v>
      </c>
      <c r="J158" s="55" t="str">
        <f t="shared" si="25"/>
        <v/>
      </c>
    </row>
    <row r="159" spans="1:10" x14ac:dyDescent="0.25">
      <c r="A159" s="13">
        <f t="shared" si="26"/>
        <v>156</v>
      </c>
      <c r="B159" s="48" t="s">
        <v>176</v>
      </c>
      <c r="C159" s="48">
        <v>11</v>
      </c>
      <c r="D159" s="20">
        <f t="shared" si="20"/>
        <v>0.40160642570281119</v>
      </c>
      <c r="E159" s="18">
        <f t="shared" si="21"/>
        <v>153646256.29364952</v>
      </c>
      <c r="F159" s="14"/>
      <c r="G159" s="42" t="str">
        <f t="shared" si="22"/>
        <v/>
      </c>
      <c r="H159" s="43" t="str">
        <f t="shared" si="23"/>
        <v/>
      </c>
      <c r="I159" s="44" t="str">
        <f t="shared" si="24"/>
        <v>means</v>
      </c>
      <c r="J159" s="55" t="str">
        <f t="shared" si="25"/>
        <v/>
      </c>
    </row>
    <row r="160" spans="1:10" x14ac:dyDescent="0.25">
      <c r="A160" s="13">
        <f t="shared" si="26"/>
        <v>157</v>
      </c>
      <c r="B160" s="48" t="s">
        <v>177</v>
      </c>
      <c r="C160" s="48">
        <v>11</v>
      </c>
      <c r="D160" s="20">
        <f t="shared" si="20"/>
        <v>0.40160642570281119</v>
      </c>
      <c r="E160" s="18">
        <f t="shared" si="21"/>
        <v>153646256.29364952</v>
      </c>
      <c r="F160" s="14"/>
      <c r="G160" s="42" t="str">
        <f t="shared" si="22"/>
        <v/>
      </c>
      <c r="H160" s="43" t="str">
        <f t="shared" si="23"/>
        <v/>
      </c>
      <c r="I160" s="44" t="str">
        <f t="shared" si="24"/>
        <v>spiritual</v>
      </c>
      <c r="J160" s="55" t="str">
        <f t="shared" si="25"/>
        <v/>
      </c>
    </row>
    <row r="161" spans="1:10" x14ac:dyDescent="0.25">
      <c r="A161" s="13">
        <f t="shared" si="26"/>
        <v>158</v>
      </c>
      <c r="B161" s="48" t="s">
        <v>178</v>
      </c>
      <c r="C161" s="48">
        <v>11</v>
      </c>
      <c r="D161" s="20">
        <f t="shared" si="20"/>
        <v>0.40160642570281119</v>
      </c>
      <c r="E161" s="18">
        <f t="shared" si="21"/>
        <v>153646256.29364952</v>
      </c>
      <c r="F161" s="14"/>
      <c r="G161" s="42" t="str">
        <f t="shared" si="22"/>
        <v/>
      </c>
      <c r="H161" s="43" t="str">
        <f t="shared" si="23"/>
        <v/>
      </c>
      <c r="I161" s="44" t="str">
        <f t="shared" si="24"/>
        <v>therefore</v>
      </c>
      <c r="J161" s="55" t="str">
        <f t="shared" si="25"/>
        <v/>
      </c>
    </row>
    <row r="162" spans="1:10" x14ac:dyDescent="0.25">
      <c r="A162" s="13">
        <f t="shared" si="26"/>
        <v>159</v>
      </c>
      <c r="B162" s="48" t="s">
        <v>179</v>
      </c>
      <c r="C162" s="48">
        <v>11</v>
      </c>
      <c r="D162" s="20">
        <f t="shared" si="20"/>
        <v>0.40160642570281119</v>
      </c>
      <c r="E162" s="18">
        <f t="shared" si="21"/>
        <v>153646256.29364952</v>
      </c>
      <c r="F162" s="14"/>
      <c r="G162" s="42" t="str">
        <f t="shared" si="22"/>
        <v/>
      </c>
      <c r="H162" s="43" t="str">
        <f t="shared" si="23"/>
        <v/>
      </c>
      <c r="I162" s="44" t="str">
        <f t="shared" si="24"/>
        <v>man</v>
      </c>
      <c r="J162" s="55" t="str">
        <f t="shared" si="25"/>
        <v/>
      </c>
    </row>
    <row r="163" spans="1:10" x14ac:dyDescent="0.25">
      <c r="A163" s="13">
        <f t="shared" si="26"/>
        <v>160</v>
      </c>
      <c r="B163" s="48" t="s">
        <v>180</v>
      </c>
      <c r="C163" s="48">
        <v>11</v>
      </c>
      <c r="D163" s="20">
        <f t="shared" si="20"/>
        <v>0.40160642570281119</v>
      </c>
      <c r="E163" s="18">
        <f t="shared" si="21"/>
        <v>153646256.29364952</v>
      </c>
      <c r="F163" s="14"/>
      <c r="G163" s="42" t="str">
        <f t="shared" si="22"/>
        <v/>
      </c>
      <c r="H163" s="43" t="str">
        <f t="shared" si="23"/>
        <v/>
      </c>
      <c r="I163" s="44" t="str">
        <f t="shared" si="24"/>
        <v>good</v>
      </c>
      <c r="J163" s="55" t="str">
        <f t="shared" si="25"/>
        <v/>
      </c>
    </row>
    <row r="164" spans="1:10" x14ac:dyDescent="0.25">
      <c r="A164" s="13">
        <f t="shared" si="26"/>
        <v>161</v>
      </c>
      <c r="B164" s="48" t="s">
        <v>181</v>
      </c>
      <c r="C164" s="48">
        <v>11</v>
      </c>
      <c r="D164" s="20">
        <f t="shared" si="20"/>
        <v>0.40160642570281119</v>
      </c>
      <c r="E164" s="18">
        <f t="shared" si="21"/>
        <v>153646256.29364952</v>
      </c>
      <c r="F164" s="14"/>
      <c r="G164" s="42" t="str">
        <f t="shared" si="22"/>
        <v/>
      </c>
      <c r="H164" s="43" t="str">
        <f t="shared" si="23"/>
        <v/>
      </c>
      <c r="I164" s="44" t="str">
        <f t="shared" si="24"/>
        <v>young</v>
      </c>
      <c r="J164" s="55" t="str">
        <f t="shared" si="25"/>
        <v/>
      </c>
    </row>
    <row r="165" spans="1:10" x14ac:dyDescent="0.25">
      <c r="A165" s="13">
        <f t="shared" si="26"/>
        <v>162</v>
      </c>
      <c r="B165" s="48" t="s">
        <v>182</v>
      </c>
      <c r="C165" s="48">
        <v>11</v>
      </c>
      <c r="D165" s="20">
        <f t="shared" si="20"/>
        <v>0.40160642570281119</v>
      </c>
      <c r="E165" s="18">
        <f t="shared" si="21"/>
        <v>153646256.29364952</v>
      </c>
      <c r="F165" s="14"/>
      <c r="G165" s="42" t="str">
        <f t="shared" si="22"/>
        <v/>
      </c>
      <c r="H165" s="43" t="str">
        <f t="shared" si="23"/>
        <v/>
      </c>
      <c r="I165" s="44" t="str">
        <f t="shared" si="24"/>
        <v>should</v>
      </c>
      <c r="J165" s="55" t="str">
        <f t="shared" si="25"/>
        <v/>
      </c>
    </row>
    <row r="166" spans="1:10" x14ac:dyDescent="0.25">
      <c r="A166" s="13">
        <f t="shared" si="26"/>
        <v>163</v>
      </c>
      <c r="B166" s="48" t="s">
        <v>183</v>
      </c>
      <c r="C166" s="48">
        <v>10</v>
      </c>
      <c r="D166" s="20">
        <f t="shared" si="20"/>
        <v>0.36509675063891933</v>
      </c>
      <c r="E166" s="18">
        <f t="shared" ref="E166:E206" si="27">2*C166*$O$1</f>
        <v>279356829.62481731</v>
      </c>
      <c r="F166" s="13"/>
      <c r="G166" s="42" t="str">
        <f t="shared" si="22"/>
        <v/>
      </c>
      <c r="H166" s="43" t="str">
        <f t="shared" si="23"/>
        <v>room</v>
      </c>
      <c r="I166" s="44" t="str">
        <f t="shared" si="24"/>
        <v/>
      </c>
      <c r="J166" s="55" t="str">
        <f t="shared" si="25"/>
        <v/>
      </c>
    </row>
    <row r="167" spans="1:10" x14ac:dyDescent="0.25">
      <c r="A167" s="13">
        <f t="shared" si="26"/>
        <v>164</v>
      </c>
      <c r="B167" s="48" t="b">
        <v>1</v>
      </c>
      <c r="C167" s="48">
        <v>10</v>
      </c>
      <c r="D167" s="20">
        <f t="shared" si="20"/>
        <v>0.36509675063891933</v>
      </c>
      <c r="E167" s="18">
        <f t="shared" si="27"/>
        <v>279356829.62481731</v>
      </c>
      <c r="F167" s="13"/>
      <c r="G167" s="42" t="str">
        <f t="shared" si="22"/>
        <v/>
      </c>
      <c r="H167" s="43" t="b">
        <f t="shared" si="23"/>
        <v>1</v>
      </c>
      <c r="I167" s="44" t="str">
        <f t="shared" si="24"/>
        <v/>
      </c>
      <c r="J167" s="55" t="str">
        <f t="shared" si="25"/>
        <v/>
      </c>
    </row>
    <row r="168" spans="1:10" x14ac:dyDescent="0.25">
      <c r="A168" s="13">
        <f t="shared" si="26"/>
        <v>165</v>
      </c>
      <c r="B168" s="48" t="s">
        <v>184</v>
      </c>
      <c r="C168" s="48">
        <v>10</v>
      </c>
      <c r="D168" s="20">
        <f t="shared" si="20"/>
        <v>0.36509675063891933</v>
      </c>
      <c r="E168" s="18">
        <f t="shared" si="27"/>
        <v>279356829.62481731</v>
      </c>
      <c r="F168" s="13"/>
      <c r="G168" s="42" t="str">
        <f t="shared" si="22"/>
        <v/>
      </c>
      <c r="H168" s="43" t="str">
        <f t="shared" si="23"/>
        <v>times</v>
      </c>
      <c r="I168" s="44" t="str">
        <f t="shared" si="24"/>
        <v/>
      </c>
      <c r="J168" s="55" t="str">
        <f t="shared" si="25"/>
        <v/>
      </c>
    </row>
    <row r="169" spans="1:10" x14ac:dyDescent="0.25">
      <c r="A169" s="13">
        <f t="shared" si="26"/>
        <v>166</v>
      </c>
      <c r="B169" s="48" t="s">
        <v>185</v>
      </c>
      <c r="C169" s="48">
        <v>10</v>
      </c>
      <c r="D169" s="20">
        <f t="shared" si="20"/>
        <v>0.36509675063891933</v>
      </c>
      <c r="E169" s="18">
        <f t="shared" si="27"/>
        <v>279356829.62481731</v>
      </c>
      <c r="F169" s="13"/>
      <c r="G169" s="42" t="str">
        <f t="shared" si="22"/>
        <v/>
      </c>
      <c r="H169" s="43" t="str">
        <f t="shared" si="23"/>
        <v>question</v>
      </c>
      <c r="I169" s="44" t="str">
        <f t="shared" si="24"/>
        <v/>
      </c>
      <c r="J169" s="55" t="str">
        <f t="shared" si="25"/>
        <v/>
      </c>
    </row>
    <row r="170" spans="1:10" x14ac:dyDescent="0.25">
      <c r="A170" s="13">
        <f t="shared" si="26"/>
        <v>167</v>
      </c>
      <c r="B170" s="48" t="s">
        <v>12</v>
      </c>
      <c r="C170" s="48">
        <v>10</v>
      </c>
      <c r="D170" s="20">
        <f t="shared" si="20"/>
        <v>0.36509675063891933</v>
      </c>
      <c r="E170" s="18">
        <f t="shared" si="27"/>
        <v>279356829.62481731</v>
      </c>
      <c r="F170" s="13"/>
      <c r="G170" s="42" t="str">
        <f t="shared" si="22"/>
        <v/>
      </c>
      <c r="H170" s="43" t="str">
        <f t="shared" si="23"/>
        <v>were</v>
      </c>
      <c r="I170" s="44" t="str">
        <f t="shared" si="24"/>
        <v/>
      </c>
      <c r="J170" s="55" t="str">
        <f t="shared" si="25"/>
        <v/>
      </c>
    </row>
    <row r="171" spans="1:10" x14ac:dyDescent="0.25">
      <c r="A171" s="13">
        <f t="shared" si="26"/>
        <v>168</v>
      </c>
      <c r="B171" s="48" t="s">
        <v>186</v>
      </c>
      <c r="C171" s="48">
        <v>10</v>
      </c>
      <c r="D171" s="20">
        <f t="shared" si="20"/>
        <v>0.36509675063891933</v>
      </c>
      <c r="E171" s="18">
        <f t="shared" si="27"/>
        <v>279356829.62481731</v>
      </c>
      <c r="F171" s="13"/>
      <c r="G171" s="42" t="str">
        <f t="shared" si="22"/>
        <v/>
      </c>
      <c r="H171" s="43" t="str">
        <f t="shared" si="23"/>
        <v>continues</v>
      </c>
      <c r="I171" s="44" t="str">
        <f t="shared" si="24"/>
        <v/>
      </c>
      <c r="J171" s="55" t="str">
        <f t="shared" si="25"/>
        <v/>
      </c>
    </row>
    <row r="172" spans="1:10" x14ac:dyDescent="0.25">
      <c r="A172" s="13">
        <f t="shared" si="26"/>
        <v>169</v>
      </c>
      <c r="B172" s="48" t="s">
        <v>187</v>
      </c>
      <c r="C172" s="48">
        <v>10</v>
      </c>
      <c r="D172" s="20">
        <f t="shared" si="20"/>
        <v>0.36509675063891933</v>
      </c>
      <c r="E172" s="18">
        <f t="shared" si="27"/>
        <v>279356829.62481731</v>
      </c>
      <c r="F172" s="13"/>
      <c r="G172" s="42" t="str">
        <f t="shared" si="22"/>
        <v/>
      </c>
      <c r="H172" s="43" t="str">
        <f t="shared" si="23"/>
        <v>community</v>
      </c>
      <c r="I172" s="44" t="str">
        <f t="shared" si="24"/>
        <v/>
      </c>
      <c r="J172" s="55" t="str">
        <f t="shared" si="25"/>
        <v/>
      </c>
    </row>
    <row r="173" spans="1:10" x14ac:dyDescent="0.25">
      <c r="A173" s="13">
        <f t="shared" si="26"/>
        <v>170</v>
      </c>
      <c r="B173" s="48" t="s">
        <v>188</v>
      </c>
      <c r="C173" s="48">
        <v>10</v>
      </c>
      <c r="D173" s="20">
        <f t="shared" si="20"/>
        <v>0.36509675063891933</v>
      </c>
      <c r="E173" s="18">
        <f t="shared" si="27"/>
        <v>279356829.62481731</v>
      </c>
      <c r="F173" s="13"/>
      <c r="G173" s="42" t="str">
        <f t="shared" si="22"/>
        <v/>
      </c>
      <c r="H173" s="43" t="str">
        <f t="shared" si="23"/>
        <v>able</v>
      </c>
      <c r="I173" s="44" t="str">
        <f t="shared" si="24"/>
        <v/>
      </c>
      <c r="J173" s="55" t="str">
        <f t="shared" si="25"/>
        <v/>
      </c>
    </row>
    <row r="174" spans="1:10" x14ac:dyDescent="0.25">
      <c r="A174" s="13">
        <f t="shared" si="26"/>
        <v>171</v>
      </c>
      <c r="B174" s="48" t="s">
        <v>189</v>
      </c>
      <c r="C174" s="48">
        <v>10</v>
      </c>
      <c r="D174" s="20">
        <f t="shared" si="20"/>
        <v>0.36509675063891933</v>
      </c>
      <c r="E174" s="18">
        <f t="shared" si="27"/>
        <v>279356829.62481731</v>
      </c>
      <c r="F174" s="13"/>
      <c r="G174" s="42" t="str">
        <f t="shared" si="22"/>
        <v/>
      </c>
      <c r="H174" s="43" t="str">
        <f t="shared" si="23"/>
        <v>necessary</v>
      </c>
      <c r="I174" s="44" t="str">
        <f t="shared" si="24"/>
        <v/>
      </c>
      <c r="J174" s="55" t="str">
        <f t="shared" si="25"/>
        <v/>
      </c>
    </row>
    <row r="175" spans="1:10" x14ac:dyDescent="0.25">
      <c r="A175" s="13">
        <f t="shared" si="26"/>
        <v>172</v>
      </c>
      <c r="B175" s="48" t="s">
        <v>190</v>
      </c>
      <c r="C175" s="48">
        <v>10</v>
      </c>
      <c r="D175" s="20">
        <f t="shared" si="20"/>
        <v>0.36509675063891933</v>
      </c>
      <c r="E175" s="18">
        <f t="shared" si="27"/>
        <v>279356829.62481731</v>
      </c>
      <c r="F175" s="13"/>
      <c r="G175" s="42" t="str">
        <f t="shared" si="22"/>
        <v/>
      </c>
      <c r="H175" s="43" t="str">
        <f t="shared" si="23"/>
        <v>thinking</v>
      </c>
      <c r="I175" s="44" t="str">
        <f t="shared" si="24"/>
        <v/>
      </c>
      <c r="J175" s="55" t="str">
        <f t="shared" si="25"/>
        <v/>
      </c>
    </row>
    <row r="176" spans="1:10" x14ac:dyDescent="0.25">
      <c r="A176" s="13">
        <f t="shared" si="26"/>
        <v>173</v>
      </c>
      <c r="B176" s="48" t="s">
        <v>191</v>
      </c>
      <c r="C176" s="48">
        <v>10</v>
      </c>
      <c r="D176" s="20">
        <f t="shared" si="20"/>
        <v>0.36509675063891933</v>
      </c>
      <c r="E176" s="18">
        <f t="shared" si="27"/>
        <v>279356829.62481731</v>
      </c>
      <c r="F176" s="13"/>
      <c r="G176" s="42" t="str">
        <f t="shared" si="22"/>
        <v/>
      </c>
      <c r="H176" s="43" t="str">
        <f t="shared" si="23"/>
        <v>history</v>
      </c>
      <c r="I176" s="44" t="str">
        <f t="shared" si="24"/>
        <v/>
      </c>
      <c r="J176" s="55" t="str">
        <f t="shared" si="25"/>
        <v/>
      </c>
    </row>
    <row r="177" spans="1:10" x14ac:dyDescent="0.25">
      <c r="A177" s="13">
        <f t="shared" si="26"/>
        <v>174</v>
      </c>
      <c r="B177" s="48" t="s">
        <v>192</v>
      </c>
      <c r="C177" s="48">
        <v>10</v>
      </c>
      <c r="D177" s="20">
        <f t="shared" si="20"/>
        <v>0.36509675063891933</v>
      </c>
      <c r="E177" s="18">
        <f t="shared" si="27"/>
        <v>279356829.62481731</v>
      </c>
      <c r="F177" s="13"/>
      <c r="G177" s="42" t="str">
        <f t="shared" si="22"/>
        <v/>
      </c>
      <c r="H177" s="43" t="str">
        <f t="shared" si="23"/>
        <v>Churches</v>
      </c>
      <c r="I177" s="44" t="str">
        <f t="shared" si="24"/>
        <v/>
      </c>
      <c r="J177" s="55" t="str">
        <f t="shared" si="25"/>
        <v/>
      </c>
    </row>
    <row r="178" spans="1:10" x14ac:dyDescent="0.25">
      <c r="A178" s="13">
        <f t="shared" si="26"/>
        <v>175</v>
      </c>
      <c r="B178" s="48" t="s">
        <v>193</v>
      </c>
      <c r="C178" s="48">
        <v>10</v>
      </c>
      <c r="D178" s="20">
        <f t="shared" si="20"/>
        <v>0.36509675063891933</v>
      </c>
      <c r="E178" s="18">
        <f t="shared" si="27"/>
        <v>279356829.62481731</v>
      </c>
      <c r="F178" s="13"/>
      <c r="G178" s="42" t="str">
        <f t="shared" si="22"/>
        <v/>
      </c>
      <c r="H178" s="43" t="str">
        <f t="shared" si="23"/>
        <v>religious</v>
      </c>
      <c r="I178" s="44" t="str">
        <f t="shared" si="24"/>
        <v/>
      </c>
      <c r="J178" s="55" t="str">
        <f t="shared" si="25"/>
        <v/>
      </c>
    </row>
    <row r="179" spans="1:10" x14ac:dyDescent="0.25">
      <c r="A179" s="13">
        <f t="shared" si="26"/>
        <v>176</v>
      </c>
      <c r="B179" s="48" t="s">
        <v>194</v>
      </c>
      <c r="C179" s="48">
        <v>10</v>
      </c>
      <c r="D179" s="20">
        <f t="shared" si="20"/>
        <v>0.36509675063891933</v>
      </c>
      <c r="E179" s="18">
        <f t="shared" si="27"/>
        <v>279356829.62481731</v>
      </c>
      <c r="F179" s="13"/>
      <c r="G179" s="42" t="str">
        <f t="shared" si="22"/>
        <v/>
      </c>
      <c r="H179" s="43" t="str">
        <f t="shared" si="23"/>
        <v>memory</v>
      </c>
      <c r="I179" s="44" t="str">
        <f t="shared" si="24"/>
        <v/>
      </c>
      <c r="J179" s="55" t="str">
        <f t="shared" si="25"/>
        <v/>
      </c>
    </row>
    <row r="180" spans="1:10" x14ac:dyDescent="0.25">
      <c r="A180" s="13">
        <f t="shared" si="26"/>
        <v>177</v>
      </c>
      <c r="B180" s="48" t="s">
        <v>195</v>
      </c>
      <c r="C180" s="48">
        <v>9</v>
      </c>
      <c r="D180" s="20">
        <f t="shared" si="20"/>
        <v>0.32858707557502737</v>
      </c>
      <c r="E180" s="18">
        <f t="shared" si="27"/>
        <v>251421146.66233557</v>
      </c>
      <c r="F180" s="13"/>
      <c r="G180" s="42" t="str">
        <f t="shared" si="22"/>
        <v/>
      </c>
      <c r="H180" s="43" t="str">
        <f t="shared" si="23"/>
        <v>superior</v>
      </c>
      <c r="I180" s="44" t="str">
        <f t="shared" si="24"/>
        <v/>
      </c>
      <c r="J180" s="55" t="str">
        <f t="shared" si="25"/>
        <v/>
      </c>
    </row>
    <row r="181" spans="1:10" x14ac:dyDescent="0.25">
      <c r="A181" s="13">
        <f t="shared" si="26"/>
        <v>178</v>
      </c>
      <c r="B181" s="48" t="s">
        <v>196</v>
      </c>
      <c r="C181" s="48">
        <v>9</v>
      </c>
      <c r="D181" s="20">
        <f t="shared" si="20"/>
        <v>0.32858707557502737</v>
      </c>
      <c r="E181" s="18">
        <f t="shared" si="27"/>
        <v>251421146.66233557</v>
      </c>
      <c r="F181" s="13"/>
      <c r="G181" s="42" t="str">
        <f t="shared" si="22"/>
        <v/>
      </c>
      <c r="H181" s="43" t="str">
        <f t="shared" si="23"/>
        <v>made</v>
      </c>
      <c r="I181" s="44" t="str">
        <f t="shared" si="24"/>
        <v/>
      </c>
      <c r="J181" s="55" t="str">
        <f t="shared" si="25"/>
        <v/>
      </c>
    </row>
    <row r="182" spans="1:10" x14ac:dyDescent="0.25">
      <c r="A182" s="13">
        <f t="shared" si="26"/>
        <v>179</v>
      </c>
      <c r="B182" s="48" t="s">
        <v>197</v>
      </c>
      <c r="C182" s="48">
        <v>9</v>
      </c>
      <c r="D182" s="20">
        <f t="shared" si="20"/>
        <v>0.32858707557502737</v>
      </c>
      <c r="E182" s="18">
        <f t="shared" si="27"/>
        <v>251421146.66233557</v>
      </c>
      <c r="F182" s="13"/>
      <c r="G182" s="42" t="str">
        <f t="shared" si="22"/>
        <v/>
      </c>
      <c r="H182" s="43" t="str">
        <f t="shared" si="23"/>
        <v>particular</v>
      </c>
      <c r="I182" s="44" t="str">
        <f t="shared" si="24"/>
        <v/>
      </c>
      <c r="J182" s="55" t="str">
        <f t="shared" si="25"/>
        <v/>
      </c>
    </row>
    <row r="183" spans="1:10" x14ac:dyDescent="0.25">
      <c r="A183" s="13">
        <f t="shared" si="26"/>
        <v>180</v>
      </c>
      <c r="B183" s="48" t="s">
        <v>198</v>
      </c>
      <c r="C183" s="48">
        <v>9</v>
      </c>
      <c r="D183" s="20">
        <f t="shared" si="20"/>
        <v>0.32858707557502737</v>
      </c>
      <c r="E183" s="18">
        <f t="shared" si="27"/>
        <v>251421146.66233557</v>
      </c>
      <c r="F183" s="13"/>
      <c r="G183" s="42" t="str">
        <f t="shared" si="22"/>
        <v/>
      </c>
      <c r="H183" s="43" t="str">
        <f t="shared" si="23"/>
        <v>said</v>
      </c>
      <c r="I183" s="44" t="str">
        <f t="shared" si="24"/>
        <v/>
      </c>
      <c r="J183" s="55" t="str">
        <f t="shared" si="25"/>
        <v/>
      </c>
    </row>
    <row r="184" spans="1:10" x14ac:dyDescent="0.25">
      <c r="A184" s="13">
        <f t="shared" si="26"/>
        <v>181</v>
      </c>
      <c r="B184" s="48" t="s">
        <v>199</v>
      </c>
      <c r="C184" s="48">
        <v>9</v>
      </c>
      <c r="D184" s="20">
        <f t="shared" si="20"/>
        <v>0.32858707557502737</v>
      </c>
      <c r="E184" s="18">
        <f t="shared" si="27"/>
        <v>251421146.66233557</v>
      </c>
      <c r="F184" s="13"/>
      <c r="G184" s="42" t="str">
        <f t="shared" si="22"/>
        <v/>
      </c>
      <c r="H184" s="43" t="str">
        <f t="shared" si="23"/>
        <v>role</v>
      </c>
      <c r="I184" s="44" t="str">
        <f t="shared" si="24"/>
        <v/>
      </c>
      <c r="J184" s="55" t="str">
        <f t="shared" si="25"/>
        <v/>
      </c>
    </row>
    <row r="185" spans="1:10" x14ac:dyDescent="0.25">
      <c r="A185" s="13">
        <f t="shared" si="26"/>
        <v>182</v>
      </c>
      <c r="B185" s="48" t="s">
        <v>200</v>
      </c>
      <c r="C185" s="48">
        <v>9</v>
      </c>
      <c r="D185" s="20">
        <f t="shared" si="20"/>
        <v>0.32858707557502737</v>
      </c>
      <c r="E185" s="18">
        <f t="shared" si="27"/>
        <v>251421146.66233557</v>
      </c>
      <c r="F185" s="13"/>
      <c r="G185" s="42" t="str">
        <f t="shared" si="22"/>
        <v/>
      </c>
      <c r="H185" s="43" t="str">
        <f t="shared" si="23"/>
        <v>heart</v>
      </c>
      <c r="I185" s="44" t="str">
        <f t="shared" si="24"/>
        <v/>
      </c>
      <c r="J185" s="55" t="str">
        <f t="shared" si="25"/>
        <v/>
      </c>
    </row>
    <row r="186" spans="1:10" x14ac:dyDescent="0.25">
      <c r="A186" s="13">
        <f t="shared" si="26"/>
        <v>183</v>
      </c>
      <c r="B186" s="48" t="s">
        <v>201</v>
      </c>
      <c r="C186" s="48">
        <v>9</v>
      </c>
      <c r="D186" s="20">
        <f t="shared" si="20"/>
        <v>0.32858707557502737</v>
      </c>
      <c r="E186" s="18">
        <f t="shared" si="27"/>
        <v>251421146.66233557</v>
      </c>
      <c r="F186" s="13"/>
      <c r="G186" s="42" t="str">
        <f t="shared" si="22"/>
        <v/>
      </c>
      <c r="H186" s="43" t="str">
        <f t="shared" si="23"/>
        <v>open</v>
      </c>
      <c r="I186" s="44" t="str">
        <f t="shared" si="24"/>
        <v/>
      </c>
      <c r="J186" s="55" t="str">
        <f t="shared" si="25"/>
        <v/>
      </c>
    </row>
    <row r="187" spans="1:10" x14ac:dyDescent="0.25">
      <c r="A187" s="13">
        <f t="shared" si="26"/>
        <v>184</v>
      </c>
      <c r="B187" s="48" t="s">
        <v>17</v>
      </c>
      <c r="C187" s="48">
        <v>9</v>
      </c>
      <c r="D187" s="20">
        <f t="shared" si="20"/>
        <v>0.32858707557502737</v>
      </c>
      <c r="E187" s="18">
        <f t="shared" si="27"/>
        <v>251421146.66233557</v>
      </c>
      <c r="F187" s="13"/>
      <c r="G187" s="42" t="str">
        <f t="shared" si="22"/>
        <v/>
      </c>
      <c r="H187" s="43" t="str">
        <f t="shared" si="23"/>
        <v>use</v>
      </c>
      <c r="I187" s="44" t="str">
        <f t="shared" si="24"/>
        <v/>
      </c>
      <c r="J187" s="55" t="str">
        <f t="shared" si="25"/>
        <v/>
      </c>
    </row>
    <row r="188" spans="1:10" x14ac:dyDescent="0.25">
      <c r="A188" s="13">
        <f t="shared" si="26"/>
        <v>185</v>
      </c>
      <c r="B188" s="48" t="s">
        <v>202</v>
      </c>
      <c r="C188" s="48">
        <v>9</v>
      </c>
      <c r="D188" s="20">
        <f t="shared" si="20"/>
        <v>0.32858707557502737</v>
      </c>
      <c r="E188" s="18">
        <f t="shared" si="27"/>
        <v>251421146.66233557</v>
      </c>
      <c r="F188" s="13"/>
      <c r="G188" s="42" t="str">
        <f t="shared" si="22"/>
        <v/>
      </c>
      <c r="H188" s="43" t="str">
        <f t="shared" si="23"/>
        <v>decisions</v>
      </c>
      <c r="I188" s="44" t="str">
        <f t="shared" si="24"/>
        <v/>
      </c>
      <c r="J188" s="55" t="str">
        <f t="shared" si="25"/>
        <v/>
      </c>
    </row>
    <row r="189" spans="1:10" x14ac:dyDescent="0.25">
      <c r="A189" s="13">
        <f t="shared" si="26"/>
        <v>186</v>
      </c>
      <c r="B189" s="48" t="s">
        <v>203</v>
      </c>
      <c r="C189" s="48">
        <v>9</v>
      </c>
      <c r="D189" s="20">
        <f t="shared" si="20"/>
        <v>0.32858707557502737</v>
      </c>
      <c r="E189" s="18">
        <f t="shared" si="27"/>
        <v>251421146.66233557</v>
      </c>
      <c r="F189" s="13"/>
      <c r="G189" s="42" t="str">
        <f t="shared" si="22"/>
        <v/>
      </c>
      <c r="H189" s="43" t="str">
        <f t="shared" si="23"/>
        <v>Seek</v>
      </c>
      <c r="I189" s="44" t="str">
        <f t="shared" si="24"/>
        <v/>
      </c>
      <c r="J189" s="55" t="str">
        <f t="shared" si="25"/>
        <v/>
      </c>
    </row>
    <row r="190" spans="1:10" x14ac:dyDescent="0.25">
      <c r="A190" s="13">
        <f t="shared" si="26"/>
        <v>187</v>
      </c>
      <c r="B190" s="48" t="s">
        <v>204</v>
      </c>
      <c r="C190" s="48">
        <v>8</v>
      </c>
      <c r="D190" s="20">
        <f t="shared" si="20"/>
        <v>0.29207740051113545</v>
      </c>
      <c r="E190" s="18">
        <f t="shared" si="27"/>
        <v>223485463.69985384</v>
      </c>
      <c r="F190" s="14"/>
      <c r="G190" s="42" t="str">
        <f t="shared" si="22"/>
        <v/>
      </c>
      <c r="H190" s="43" t="str">
        <f t="shared" si="23"/>
        <v/>
      </c>
      <c r="I190" s="44" t="str">
        <f t="shared" si="24"/>
        <v>interview</v>
      </c>
      <c r="J190" s="55" t="str">
        <f t="shared" si="25"/>
        <v/>
      </c>
    </row>
    <row r="191" spans="1:10" x14ac:dyDescent="0.25">
      <c r="A191" s="13">
        <f t="shared" si="26"/>
        <v>188</v>
      </c>
      <c r="B191" s="48" t="s">
        <v>205</v>
      </c>
      <c r="C191" s="48">
        <v>8</v>
      </c>
      <c r="D191" s="20">
        <f t="shared" si="20"/>
        <v>0.29207740051113545</v>
      </c>
      <c r="E191" s="18">
        <f t="shared" si="27"/>
        <v>223485463.69985384</v>
      </c>
      <c r="F191" s="14"/>
      <c r="G191" s="42" t="str">
        <f t="shared" si="22"/>
        <v/>
      </c>
      <c r="H191" s="43" t="str">
        <f t="shared" si="23"/>
        <v/>
      </c>
      <c r="I191" s="44" t="str">
        <f t="shared" si="24"/>
        <v>small</v>
      </c>
      <c r="J191" s="55" t="str">
        <f t="shared" si="25"/>
        <v/>
      </c>
    </row>
    <row r="192" spans="1:10" x14ac:dyDescent="0.25">
      <c r="A192" s="13">
        <f t="shared" si="26"/>
        <v>189</v>
      </c>
      <c r="B192" s="48" t="s">
        <v>206</v>
      </c>
      <c r="C192" s="48">
        <v>8</v>
      </c>
      <c r="D192" s="20">
        <f t="shared" si="20"/>
        <v>0.29207740051113545</v>
      </c>
      <c r="E192" s="18">
        <f t="shared" si="27"/>
        <v>223485463.69985384</v>
      </c>
      <c r="F192" s="14"/>
      <c r="G192" s="42" t="str">
        <f t="shared" si="22"/>
        <v/>
      </c>
      <c r="H192" s="43" t="str">
        <f t="shared" si="23"/>
        <v/>
      </c>
      <c r="I192" s="44" t="str">
        <f t="shared" si="24"/>
        <v>makes</v>
      </c>
      <c r="J192" s="55" t="str">
        <f t="shared" si="25"/>
        <v/>
      </c>
    </row>
    <row r="193" spans="1:10" x14ac:dyDescent="0.25">
      <c r="A193" s="13">
        <f t="shared" si="26"/>
        <v>190</v>
      </c>
      <c r="B193" s="48" t="s">
        <v>207</v>
      </c>
      <c r="C193" s="48">
        <v>8</v>
      </c>
      <c r="D193" s="20">
        <f t="shared" si="20"/>
        <v>0.29207740051113545</v>
      </c>
      <c r="E193" s="18">
        <f t="shared" si="27"/>
        <v>223485463.69985384</v>
      </c>
      <c r="F193" s="14"/>
      <c r="G193" s="42" t="str">
        <f t="shared" si="22"/>
        <v/>
      </c>
      <c r="H193" s="43" t="str">
        <f t="shared" si="23"/>
        <v/>
      </c>
      <c r="I193" s="44" t="str">
        <f t="shared" si="24"/>
        <v>own</v>
      </c>
      <c r="J193" s="55" t="str">
        <f t="shared" si="25"/>
        <v/>
      </c>
    </row>
    <row r="194" spans="1:10" x14ac:dyDescent="0.25">
      <c r="A194" s="13">
        <f t="shared" si="26"/>
        <v>191</v>
      </c>
      <c r="B194" s="48" t="s">
        <v>208</v>
      </c>
      <c r="C194" s="48">
        <v>8</v>
      </c>
      <c r="D194" s="20">
        <f t="shared" si="20"/>
        <v>0.29207740051113545</v>
      </c>
      <c r="E194" s="18">
        <f t="shared" si="27"/>
        <v>223485463.69985384</v>
      </c>
      <c r="F194" s="14"/>
      <c r="G194" s="42" t="str">
        <f t="shared" si="22"/>
        <v/>
      </c>
      <c r="H194" s="43" t="str">
        <f t="shared" si="23"/>
        <v/>
      </c>
      <c r="I194" s="44" t="str">
        <f t="shared" si="24"/>
        <v>two</v>
      </c>
      <c r="J194" s="55" t="str">
        <f t="shared" si="25"/>
        <v/>
      </c>
    </row>
    <row r="195" spans="1:10" x14ac:dyDescent="0.25">
      <c r="A195" s="13">
        <f t="shared" si="26"/>
        <v>192</v>
      </c>
      <c r="B195" s="48" t="s">
        <v>15</v>
      </c>
      <c r="C195" s="48">
        <v>8</v>
      </c>
      <c r="D195" s="20">
        <f t="shared" si="20"/>
        <v>0.29207740051113545</v>
      </c>
      <c r="E195" s="18">
        <f t="shared" si="27"/>
        <v>223485463.69985384</v>
      </c>
      <c r="F195" s="14"/>
      <c r="G195" s="42" t="str">
        <f t="shared" si="22"/>
        <v/>
      </c>
      <c r="H195" s="43" t="str">
        <f t="shared" si="23"/>
        <v/>
      </c>
      <c r="I195" s="44" t="str">
        <f t="shared" si="24"/>
        <v>come</v>
      </c>
      <c r="J195" s="55" t="str">
        <f t="shared" si="25"/>
        <v/>
      </c>
    </row>
    <row r="196" spans="1:10" x14ac:dyDescent="0.25">
      <c r="A196" s="13">
        <f t="shared" si="26"/>
        <v>193</v>
      </c>
      <c r="B196" s="48" t="s">
        <v>209</v>
      </c>
      <c r="C196" s="48">
        <v>8</v>
      </c>
      <c r="D196" s="20">
        <f t="shared" ref="D196:D230" si="28">C196/$C$233*100</f>
        <v>0.29207740051113545</v>
      </c>
      <c r="E196" s="18">
        <f t="shared" si="27"/>
        <v>223485463.69985384</v>
      </c>
      <c r="F196" s="14"/>
      <c r="G196" s="42" t="str">
        <f t="shared" ref="G196:G230" si="29">IF(E196&gt;=$G$232,B196,"")</f>
        <v/>
      </c>
      <c r="H196" s="43" t="str">
        <f t="shared" ref="H196:H230" si="30">IF(E196&gt;=$H$232,IF(E196&lt;=$H$231,B196,""),"")</f>
        <v/>
      </c>
      <c r="I196" s="44" t="str">
        <f t="shared" ref="I196:I230" si="31">IF(E196&gt;=$I$232,IF(E196&lt;=$I$231,B196,""),"")</f>
        <v>take</v>
      </c>
      <c r="J196" s="55" t="str">
        <f t="shared" ref="J196:J230" si="32">IF(E196&gt;=$J$232,IF(E196&lt;=$J$231,B196,""),"")</f>
        <v/>
      </c>
    </row>
    <row r="197" spans="1:10" x14ac:dyDescent="0.25">
      <c r="A197" s="13">
        <f t="shared" si="26"/>
        <v>194</v>
      </c>
      <c r="B197" s="48" t="s">
        <v>210</v>
      </c>
      <c r="C197" s="48">
        <v>8</v>
      </c>
      <c r="D197" s="20">
        <f t="shared" si="28"/>
        <v>0.29207740051113545</v>
      </c>
      <c r="E197" s="18">
        <f t="shared" si="27"/>
        <v>223485463.69985384</v>
      </c>
      <c r="F197" s="14"/>
      <c r="G197" s="42" t="str">
        <f t="shared" si="29"/>
        <v/>
      </c>
      <c r="H197" s="43" t="str">
        <f t="shared" si="30"/>
        <v/>
      </c>
      <c r="I197" s="44" t="str">
        <f t="shared" si="31"/>
        <v>answers</v>
      </c>
      <c r="J197" s="55" t="str">
        <f t="shared" si="32"/>
        <v/>
      </c>
    </row>
    <row r="198" spans="1:10" x14ac:dyDescent="0.25">
      <c r="A198" s="13">
        <f t="shared" ref="A198:A230" si="33">A197+1</f>
        <v>195</v>
      </c>
      <c r="B198" s="48" t="s">
        <v>211</v>
      </c>
      <c r="C198" s="48">
        <v>8</v>
      </c>
      <c r="D198" s="20">
        <f t="shared" si="28"/>
        <v>0.29207740051113545</v>
      </c>
      <c r="E198" s="18">
        <f t="shared" si="27"/>
        <v>223485463.69985384</v>
      </c>
      <c r="F198" s="14"/>
      <c r="G198" s="42" t="str">
        <f t="shared" si="29"/>
        <v/>
      </c>
      <c r="H198" s="43" t="str">
        <f t="shared" si="30"/>
        <v/>
      </c>
      <c r="I198" s="44" t="str">
        <f t="shared" si="31"/>
        <v>kind</v>
      </c>
      <c r="J198" s="55" t="str">
        <f t="shared" si="32"/>
        <v/>
      </c>
    </row>
    <row r="199" spans="1:10" x14ac:dyDescent="0.25">
      <c r="A199" s="13">
        <f t="shared" si="33"/>
        <v>196</v>
      </c>
      <c r="B199" s="48" t="s">
        <v>212</v>
      </c>
      <c r="C199" s="48">
        <v>8</v>
      </c>
      <c r="D199" s="20">
        <f t="shared" si="28"/>
        <v>0.29207740051113545</v>
      </c>
      <c r="E199" s="18">
        <f t="shared" si="27"/>
        <v>223485463.69985384</v>
      </c>
      <c r="F199" s="14"/>
      <c r="G199" s="42" t="str">
        <f t="shared" si="29"/>
        <v/>
      </c>
      <c r="H199" s="43" t="str">
        <f t="shared" si="30"/>
        <v/>
      </c>
      <c r="I199" s="44" t="str">
        <f t="shared" si="31"/>
        <v>dialogue</v>
      </c>
      <c r="J199" s="55" t="str">
        <f t="shared" si="32"/>
        <v/>
      </c>
    </row>
    <row r="200" spans="1:10" x14ac:dyDescent="0.25">
      <c r="A200" s="13">
        <f t="shared" si="33"/>
        <v>197</v>
      </c>
      <c r="B200" s="48" t="s">
        <v>213</v>
      </c>
      <c r="C200" s="48">
        <v>8</v>
      </c>
      <c r="D200" s="20">
        <f t="shared" si="28"/>
        <v>0.29207740051113545</v>
      </c>
      <c r="E200" s="18">
        <f t="shared" si="27"/>
        <v>223485463.69985384</v>
      </c>
      <c r="F200" s="14"/>
      <c r="G200" s="42" t="str">
        <f t="shared" si="29"/>
        <v/>
      </c>
      <c r="H200" s="43" t="str">
        <f t="shared" si="30"/>
        <v/>
      </c>
      <c r="I200" s="44" t="str">
        <f t="shared" si="31"/>
        <v>point</v>
      </c>
      <c r="J200" s="55" t="str">
        <f t="shared" si="32"/>
        <v/>
      </c>
    </row>
    <row r="201" spans="1:10" x14ac:dyDescent="0.25">
      <c r="A201" s="13">
        <f t="shared" si="33"/>
        <v>198</v>
      </c>
      <c r="B201" s="48" t="s">
        <v>214</v>
      </c>
      <c r="C201" s="48">
        <v>8</v>
      </c>
      <c r="D201" s="20">
        <f t="shared" si="28"/>
        <v>0.29207740051113545</v>
      </c>
      <c r="E201" s="18">
        <f t="shared" si="27"/>
        <v>223485463.69985384</v>
      </c>
      <c r="F201" s="14"/>
      <c r="G201" s="42" t="str">
        <f t="shared" si="29"/>
        <v/>
      </c>
      <c r="H201" s="43" t="str">
        <f t="shared" si="30"/>
        <v/>
      </c>
      <c r="I201" s="44" t="str">
        <f t="shared" si="31"/>
        <v>looking</v>
      </c>
      <c r="J201" s="55" t="str">
        <f t="shared" si="32"/>
        <v/>
      </c>
    </row>
    <row r="202" spans="1:10" x14ac:dyDescent="0.25">
      <c r="A202" s="13">
        <f t="shared" si="33"/>
        <v>199</v>
      </c>
      <c r="B202" s="48" t="s">
        <v>215</v>
      </c>
      <c r="C202" s="48">
        <v>8</v>
      </c>
      <c r="D202" s="20">
        <f t="shared" si="28"/>
        <v>0.29207740051113545</v>
      </c>
      <c r="E202" s="18">
        <f t="shared" si="27"/>
        <v>223485463.69985384</v>
      </c>
      <c r="F202" s="14"/>
      <c r="G202" s="42" t="str">
        <f t="shared" si="29"/>
        <v/>
      </c>
      <c r="H202" s="43" t="str">
        <f t="shared" si="30"/>
        <v/>
      </c>
      <c r="I202" s="44" t="str">
        <f t="shared" si="31"/>
        <v>need</v>
      </c>
      <c r="J202" s="55" t="str">
        <f t="shared" si="32"/>
        <v/>
      </c>
    </row>
    <row r="203" spans="1:10" x14ac:dyDescent="0.25">
      <c r="A203" s="13">
        <f t="shared" si="33"/>
        <v>200</v>
      </c>
      <c r="B203" s="48" t="s">
        <v>216</v>
      </c>
      <c r="C203" s="48">
        <v>8</v>
      </c>
      <c r="D203" s="20">
        <f t="shared" si="28"/>
        <v>0.29207740051113545</v>
      </c>
      <c r="E203" s="18">
        <f t="shared" si="27"/>
        <v>223485463.69985384</v>
      </c>
      <c r="F203" s="14"/>
      <c r="G203" s="42" t="str">
        <f t="shared" si="29"/>
        <v/>
      </c>
      <c r="H203" s="43" t="str">
        <f t="shared" si="30"/>
        <v/>
      </c>
      <c r="I203" s="44" t="str">
        <f t="shared" si="31"/>
        <v>fact</v>
      </c>
      <c r="J203" s="55" t="str">
        <f t="shared" si="32"/>
        <v/>
      </c>
    </row>
    <row r="204" spans="1:10" x14ac:dyDescent="0.25">
      <c r="A204" s="13">
        <f t="shared" si="33"/>
        <v>201</v>
      </c>
      <c r="B204" s="48" t="s">
        <v>217</v>
      </c>
      <c r="C204" s="48">
        <v>8</v>
      </c>
      <c r="D204" s="20">
        <f t="shared" si="28"/>
        <v>0.29207740051113545</v>
      </c>
      <c r="E204" s="18">
        <f t="shared" si="27"/>
        <v>223485463.69985384</v>
      </c>
      <c r="F204" s="14"/>
      <c r="G204" s="42" t="str">
        <f t="shared" si="29"/>
        <v/>
      </c>
      <c r="H204" s="43" t="str">
        <f t="shared" si="30"/>
        <v/>
      </c>
      <c r="I204" s="44" t="str">
        <f t="shared" si="31"/>
        <v>lived</v>
      </c>
      <c r="J204" s="55" t="str">
        <f t="shared" si="32"/>
        <v/>
      </c>
    </row>
    <row r="205" spans="1:10" x14ac:dyDescent="0.25">
      <c r="A205" s="13">
        <f t="shared" si="33"/>
        <v>202</v>
      </c>
      <c r="B205" s="48" t="s">
        <v>218</v>
      </c>
      <c r="C205" s="48">
        <v>8</v>
      </c>
      <c r="D205" s="20">
        <f t="shared" si="28"/>
        <v>0.29207740051113545</v>
      </c>
      <c r="E205" s="18">
        <f t="shared" si="27"/>
        <v>223485463.69985384</v>
      </c>
      <c r="F205" s="14"/>
      <c r="G205" s="42" t="str">
        <f t="shared" si="29"/>
        <v/>
      </c>
      <c r="H205" s="43" t="str">
        <f t="shared" si="30"/>
        <v/>
      </c>
      <c r="I205" s="44" t="str">
        <f t="shared" si="31"/>
        <v>different</v>
      </c>
      <c r="J205" s="55" t="str">
        <f t="shared" si="32"/>
        <v/>
      </c>
    </row>
    <row r="206" spans="1:10" x14ac:dyDescent="0.25">
      <c r="A206" s="13">
        <f t="shared" si="33"/>
        <v>203</v>
      </c>
      <c r="B206" s="48" t="s">
        <v>219</v>
      </c>
      <c r="C206" s="48">
        <v>8</v>
      </c>
      <c r="D206" s="20">
        <f t="shared" si="28"/>
        <v>0.29207740051113545</v>
      </c>
      <c r="E206" s="18">
        <f t="shared" si="27"/>
        <v>223485463.69985384</v>
      </c>
      <c r="F206" s="14"/>
      <c r="G206" s="42" t="str">
        <f t="shared" si="29"/>
        <v/>
      </c>
      <c r="H206" s="43" t="str">
        <f t="shared" si="30"/>
        <v/>
      </c>
      <c r="I206" s="44" t="str">
        <f t="shared" si="31"/>
        <v>government</v>
      </c>
      <c r="J206" s="55" t="str">
        <f t="shared" si="32"/>
        <v/>
      </c>
    </row>
    <row r="207" spans="1:10" x14ac:dyDescent="0.25">
      <c r="A207" s="13">
        <f t="shared" si="33"/>
        <v>204</v>
      </c>
      <c r="B207" s="48" t="s">
        <v>220</v>
      </c>
      <c r="C207" s="48">
        <v>8</v>
      </c>
      <c r="D207" s="20">
        <f t="shared" si="28"/>
        <v>0.29207740051113545</v>
      </c>
      <c r="E207" s="18">
        <f t="shared" ref="E207:E230" si="34">3*C207*$O$1</f>
        <v>335228195.54978073</v>
      </c>
      <c r="F207" s="13"/>
      <c r="G207" s="42" t="str">
        <f t="shared" si="29"/>
        <v/>
      </c>
      <c r="H207" s="43" t="str">
        <f t="shared" si="30"/>
        <v>ones</v>
      </c>
      <c r="I207" s="44" t="str">
        <f t="shared" si="31"/>
        <v/>
      </c>
      <c r="J207" s="55" t="str">
        <f t="shared" si="32"/>
        <v/>
      </c>
    </row>
    <row r="208" spans="1:10" x14ac:dyDescent="0.25">
      <c r="A208" s="13">
        <f t="shared" si="33"/>
        <v>205</v>
      </c>
      <c r="B208" s="48" t="s">
        <v>221</v>
      </c>
      <c r="C208" s="48">
        <v>8</v>
      </c>
      <c r="D208" s="20">
        <f t="shared" si="28"/>
        <v>0.29207740051113545</v>
      </c>
      <c r="E208" s="18">
        <f t="shared" si="34"/>
        <v>335228195.54978073</v>
      </c>
      <c r="F208" s="13"/>
      <c r="G208" s="42" t="str">
        <f t="shared" si="29"/>
        <v/>
      </c>
      <c r="H208" s="43" t="str">
        <f t="shared" si="30"/>
        <v>Letter</v>
      </c>
      <c r="I208" s="44" t="str">
        <f t="shared" si="31"/>
        <v/>
      </c>
      <c r="J208" s="55" t="str">
        <f t="shared" si="32"/>
        <v/>
      </c>
    </row>
    <row r="209" spans="1:10" x14ac:dyDescent="0.25">
      <c r="A209" s="13">
        <f t="shared" si="33"/>
        <v>206</v>
      </c>
      <c r="B209" s="48" t="s">
        <v>222</v>
      </c>
      <c r="C209" s="48">
        <v>8</v>
      </c>
      <c r="D209" s="20">
        <f t="shared" si="28"/>
        <v>0.29207740051113545</v>
      </c>
      <c r="E209" s="18">
        <f t="shared" si="34"/>
        <v>335228195.54978073</v>
      </c>
      <c r="F209" s="13"/>
      <c r="G209" s="42" t="str">
        <f t="shared" si="29"/>
        <v/>
      </c>
      <c r="H209" s="43" t="str">
        <f t="shared" si="30"/>
        <v>frontier</v>
      </c>
      <c r="I209" s="44" t="str">
        <f t="shared" si="31"/>
        <v/>
      </c>
      <c r="J209" s="55" t="str">
        <f t="shared" si="32"/>
        <v/>
      </c>
    </row>
    <row r="210" spans="1:10" x14ac:dyDescent="0.25">
      <c r="A210" s="13">
        <f t="shared" si="33"/>
        <v>207</v>
      </c>
      <c r="B210" s="48" t="s">
        <v>223</v>
      </c>
      <c r="C210" s="48">
        <v>8</v>
      </c>
      <c r="D210" s="20">
        <f t="shared" si="28"/>
        <v>0.29207740051113545</v>
      </c>
      <c r="E210" s="18">
        <f t="shared" si="34"/>
        <v>335228195.54978073</v>
      </c>
      <c r="F210" s="13"/>
      <c r="G210" s="42" t="str">
        <f t="shared" si="29"/>
        <v/>
      </c>
      <c r="H210" s="43" t="str">
        <f t="shared" si="30"/>
        <v>course</v>
      </c>
      <c r="I210" s="44" t="str">
        <f t="shared" si="31"/>
        <v/>
      </c>
      <c r="J210" s="55" t="str">
        <f t="shared" si="32"/>
        <v/>
      </c>
    </row>
    <row r="211" spans="1:10" x14ac:dyDescent="0.25">
      <c r="A211" s="13">
        <f t="shared" si="33"/>
        <v>208</v>
      </c>
      <c r="B211" s="48" t="s">
        <v>224</v>
      </c>
      <c r="C211" s="48">
        <v>8</v>
      </c>
      <c r="D211" s="20">
        <f t="shared" si="28"/>
        <v>0.29207740051113545</v>
      </c>
      <c r="E211" s="18">
        <f t="shared" si="34"/>
        <v>335228195.54978073</v>
      </c>
      <c r="F211" s="13"/>
      <c r="G211" s="42" t="str">
        <f t="shared" si="29"/>
        <v/>
      </c>
      <c r="H211" s="43" t="str">
        <f t="shared" si="30"/>
        <v>sense</v>
      </c>
      <c r="I211" s="44" t="str">
        <f t="shared" si="31"/>
        <v/>
      </c>
      <c r="J211" s="55" t="str">
        <f t="shared" si="32"/>
        <v/>
      </c>
    </row>
    <row r="212" spans="1:10" x14ac:dyDescent="0.25">
      <c r="A212" s="13">
        <f t="shared" si="33"/>
        <v>209</v>
      </c>
      <c r="B212" s="48" t="s">
        <v>225</v>
      </c>
      <c r="C212" s="48">
        <v>8</v>
      </c>
      <c r="D212" s="20">
        <f t="shared" si="28"/>
        <v>0.29207740051113545</v>
      </c>
      <c r="E212" s="18">
        <f t="shared" si="34"/>
        <v>335228195.54978073</v>
      </c>
      <c r="F212" s="13"/>
      <c r="G212" s="42" t="str">
        <f t="shared" si="29"/>
        <v/>
      </c>
      <c r="H212" s="43" t="str">
        <f t="shared" si="30"/>
        <v>bishops</v>
      </c>
      <c r="I212" s="44" t="str">
        <f t="shared" si="31"/>
        <v/>
      </c>
      <c r="J212" s="55" t="str">
        <f t="shared" si="32"/>
        <v/>
      </c>
    </row>
    <row r="213" spans="1:10" x14ac:dyDescent="0.25">
      <c r="A213" s="13">
        <f t="shared" si="33"/>
        <v>210</v>
      </c>
      <c r="B213" s="48" t="s">
        <v>226</v>
      </c>
      <c r="C213" s="48">
        <v>8</v>
      </c>
      <c r="D213" s="20">
        <f t="shared" si="28"/>
        <v>0.29207740051113545</v>
      </c>
      <c r="E213" s="18">
        <f t="shared" si="34"/>
        <v>335228195.54978073</v>
      </c>
      <c r="F213" s="13"/>
      <c r="G213" s="42" t="str">
        <f t="shared" si="29"/>
        <v/>
      </c>
      <c r="H213" s="43" t="str">
        <f t="shared" si="30"/>
        <v>woman</v>
      </c>
      <c r="I213" s="44" t="str">
        <f t="shared" si="31"/>
        <v/>
      </c>
      <c r="J213" s="55" t="str">
        <f t="shared" si="32"/>
        <v/>
      </c>
    </row>
    <row r="214" spans="1:10" x14ac:dyDescent="0.25">
      <c r="A214" s="13">
        <f t="shared" si="33"/>
        <v>211</v>
      </c>
      <c r="B214" s="48" t="s">
        <v>227</v>
      </c>
      <c r="C214" s="48">
        <v>8</v>
      </c>
      <c r="D214" s="20">
        <f t="shared" si="28"/>
        <v>0.29207740051113545</v>
      </c>
      <c r="E214" s="18">
        <f t="shared" si="34"/>
        <v>335228195.54978073</v>
      </c>
      <c r="F214" s="13"/>
      <c r="G214" s="42" t="str">
        <f t="shared" si="29"/>
        <v/>
      </c>
      <c r="H214" s="43" t="str">
        <f t="shared" si="30"/>
        <v>hope</v>
      </c>
      <c r="I214" s="44" t="str">
        <f t="shared" si="31"/>
        <v/>
      </c>
      <c r="J214" s="55" t="str">
        <f t="shared" si="32"/>
        <v/>
      </c>
    </row>
    <row r="215" spans="1:10" x14ac:dyDescent="0.25">
      <c r="A215" s="13">
        <f t="shared" si="33"/>
        <v>212</v>
      </c>
      <c r="B215" s="48" t="s">
        <v>228</v>
      </c>
      <c r="C215" s="48">
        <v>7</v>
      </c>
      <c r="D215" s="20">
        <f t="shared" si="28"/>
        <v>0.25556772544724349</v>
      </c>
      <c r="E215" s="18">
        <f t="shared" si="34"/>
        <v>293324671.10605818</v>
      </c>
      <c r="F215" s="13"/>
      <c r="G215" s="42" t="str">
        <f t="shared" si="29"/>
        <v/>
      </c>
      <c r="H215" s="43" t="str">
        <f t="shared" si="30"/>
        <v>questions</v>
      </c>
      <c r="I215" s="44" t="str">
        <f t="shared" si="31"/>
        <v/>
      </c>
      <c r="J215" s="55" t="str">
        <f t="shared" si="32"/>
        <v/>
      </c>
    </row>
    <row r="216" spans="1:10" x14ac:dyDescent="0.25">
      <c r="A216" s="13">
        <f t="shared" si="33"/>
        <v>213</v>
      </c>
      <c r="B216" s="48" t="s">
        <v>229</v>
      </c>
      <c r="C216" s="48">
        <v>7</v>
      </c>
      <c r="D216" s="20">
        <f t="shared" si="28"/>
        <v>0.25556772544724349</v>
      </c>
      <c r="E216" s="18">
        <f t="shared" si="34"/>
        <v>293324671.10605818</v>
      </c>
      <c r="F216" s="13"/>
      <c r="G216" s="42" t="str">
        <f t="shared" si="29"/>
        <v/>
      </c>
      <c r="H216" s="43" t="str">
        <f t="shared" si="30"/>
        <v>Mary</v>
      </c>
      <c r="I216" s="44" t="str">
        <f t="shared" si="31"/>
        <v/>
      </c>
      <c r="J216" s="55" t="str">
        <f t="shared" si="32"/>
        <v/>
      </c>
    </row>
    <row r="217" spans="1:10" x14ac:dyDescent="0.25">
      <c r="A217" s="13">
        <f t="shared" si="33"/>
        <v>214</v>
      </c>
      <c r="B217" s="48" t="s">
        <v>230</v>
      </c>
      <c r="C217" s="48">
        <v>7</v>
      </c>
      <c r="D217" s="20">
        <f t="shared" si="28"/>
        <v>0.25556772544724349</v>
      </c>
      <c r="E217" s="18">
        <f t="shared" si="34"/>
        <v>293324671.10605818</v>
      </c>
      <c r="F217" s="13"/>
      <c r="G217" s="42" t="str">
        <f t="shared" si="29"/>
        <v/>
      </c>
      <c r="H217" s="43" t="str">
        <f t="shared" si="30"/>
        <v>tells</v>
      </c>
      <c r="I217" s="44" t="str">
        <f t="shared" si="31"/>
        <v/>
      </c>
      <c r="J217" s="55" t="str">
        <f t="shared" si="32"/>
        <v/>
      </c>
    </row>
    <row r="218" spans="1:10" x14ac:dyDescent="0.25">
      <c r="A218" s="13">
        <f t="shared" si="33"/>
        <v>215</v>
      </c>
      <c r="B218" s="48" t="s">
        <v>231</v>
      </c>
      <c r="C218" s="48">
        <v>7</v>
      </c>
      <c r="D218" s="20">
        <f t="shared" si="28"/>
        <v>0.25556772544724349</v>
      </c>
      <c r="E218" s="18">
        <f t="shared" si="34"/>
        <v>293324671.10605818</v>
      </c>
      <c r="F218" s="13"/>
      <c r="G218" s="42" t="str">
        <f t="shared" si="29"/>
        <v/>
      </c>
      <c r="H218" s="43" t="str">
        <f t="shared" si="30"/>
        <v>Rome</v>
      </c>
      <c r="I218" s="44" t="str">
        <f t="shared" si="31"/>
        <v/>
      </c>
      <c r="J218" s="55" t="str">
        <f t="shared" si="32"/>
        <v/>
      </c>
    </row>
    <row r="219" spans="1:10" x14ac:dyDescent="0.25">
      <c r="A219" s="13">
        <f t="shared" si="33"/>
        <v>216</v>
      </c>
      <c r="B219" s="48" t="s">
        <v>232</v>
      </c>
      <c r="C219" s="48">
        <v>7</v>
      </c>
      <c r="D219" s="20">
        <f t="shared" si="28"/>
        <v>0.25556772544724349</v>
      </c>
      <c r="E219" s="18">
        <f t="shared" si="34"/>
        <v>293324671.10605818</v>
      </c>
      <c r="F219" s="13"/>
      <c r="G219" s="42" t="str">
        <f t="shared" si="29"/>
        <v/>
      </c>
      <c r="H219" s="43" t="str">
        <f t="shared" si="30"/>
        <v>spirit</v>
      </c>
      <c r="I219" s="44" t="str">
        <f t="shared" si="31"/>
        <v/>
      </c>
      <c r="J219" s="55" t="str">
        <f t="shared" si="32"/>
        <v/>
      </c>
    </row>
    <row r="220" spans="1:10" x14ac:dyDescent="0.25">
      <c r="A220" s="13">
        <f t="shared" si="33"/>
        <v>217</v>
      </c>
      <c r="B220" s="48" t="s">
        <v>233</v>
      </c>
      <c r="C220" s="48">
        <v>7</v>
      </c>
      <c r="D220" s="20">
        <f t="shared" si="28"/>
        <v>0.25556772544724349</v>
      </c>
      <c r="E220" s="18">
        <f t="shared" si="34"/>
        <v>293324671.10605818</v>
      </c>
      <c r="F220" s="13"/>
      <c r="G220" s="42" t="str">
        <f t="shared" si="29"/>
        <v/>
      </c>
      <c r="H220" s="43" t="str">
        <f t="shared" si="30"/>
        <v>light</v>
      </c>
      <c r="I220" s="44" t="str">
        <f t="shared" si="31"/>
        <v/>
      </c>
      <c r="J220" s="55" t="str">
        <f t="shared" si="32"/>
        <v/>
      </c>
    </row>
    <row r="221" spans="1:10" x14ac:dyDescent="0.25">
      <c r="A221" s="13">
        <f t="shared" si="33"/>
        <v>218</v>
      </c>
      <c r="B221" s="48" t="s">
        <v>234</v>
      </c>
      <c r="C221" s="48">
        <v>7</v>
      </c>
      <c r="D221" s="20">
        <f t="shared" si="28"/>
        <v>0.25556772544724349</v>
      </c>
      <c r="E221" s="18">
        <f t="shared" si="34"/>
        <v>293324671.10605818</v>
      </c>
      <c r="F221" s="13"/>
      <c r="G221" s="42" t="str">
        <f t="shared" si="29"/>
        <v/>
      </c>
      <c r="H221" s="43" t="str">
        <f t="shared" si="30"/>
        <v>thought</v>
      </c>
      <c r="I221" s="44" t="str">
        <f t="shared" si="31"/>
        <v/>
      </c>
      <c r="J221" s="55" t="str">
        <f t="shared" si="32"/>
        <v/>
      </c>
    </row>
    <row r="222" spans="1:10" x14ac:dyDescent="0.25">
      <c r="A222" s="13">
        <f t="shared" si="33"/>
        <v>219</v>
      </c>
      <c r="B222" s="48" t="s">
        <v>235</v>
      </c>
      <c r="C222" s="48">
        <v>7</v>
      </c>
      <c r="D222" s="20">
        <f t="shared" si="28"/>
        <v>0.25556772544724349</v>
      </c>
      <c r="E222" s="18">
        <f t="shared" si="34"/>
        <v>293324671.10605818</v>
      </c>
      <c r="F222" s="13"/>
      <c r="G222" s="42" t="str">
        <f t="shared" si="29"/>
        <v/>
      </c>
      <c r="H222" s="43" t="str">
        <f t="shared" si="30"/>
        <v>place</v>
      </c>
      <c r="I222" s="44" t="str">
        <f t="shared" si="31"/>
        <v/>
      </c>
      <c r="J222" s="55" t="str">
        <f t="shared" si="32"/>
        <v/>
      </c>
    </row>
    <row r="223" spans="1:10" x14ac:dyDescent="0.25">
      <c r="A223" s="13">
        <f t="shared" si="33"/>
        <v>220</v>
      </c>
      <c r="B223" s="48" t="s">
        <v>236</v>
      </c>
      <c r="C223" s="48">
        <v>7</v>
      </c>
      <c r="D223" s="20">
        <f t="shared" si="28"/>
        <v>0.25556772544724349</v>
      </c>
      <c r="E223" s="18">
        <f t="shared" si="34"/>
        <v>293324671.10605818</v>
      </c>
      <c r="F223" s="13"/>
      <c r="G223" s="42" t="str">
        <f t="shared" si="29"/>
        <v/>
      </c>
      <c r="H223" s="43" t="str">
        <f t="shared" si="30"/>
        <v>attitude</v>
      </c>
      <c r="I223" s="44" t="str">
        <f t="shared" si="31"/>
        <v/>
      </c>
      <c r="J223" s="55" t="str">
        <f t="shared" si="32"/>
        <v/>
      </c>
    </row>
    <row r="224" spans="1:10" x14ac:dyDescent="0.25">
      <c r="A224" s="13">
        <f t="shared" si="33"/>
        <v>221</v>
      </c>
      <c r="B224" s="48" t="s">
        <v>237</v>
      </c>
      <c r="C224" s="48">
        <v>7</v>
      </c>
      <c r="D224" s="20">
        <f t="shared" si="28"/>
        <v>0.25556772544724349</v>
      </c>
      <c r="E224" s="18">
        <f t="shared" si="34"/>
        <v>293324671.10605818</v>
      </c>
      <c r="F224" s="13"/>
      <c r="G224" s="42" t="str">
        <f t="shared" si="29"/>
        <v/>
      </c>
      <c r="H224" s="43" t="str">
        <f t="shared" si="30"/>
        <v>example</v>
      </c>
      <c r="I224" s="44" t="str">
        <f t="shared" si="31"/>
        <v/>
      </c>
      <c r="J224" s="55" t="str">
        <f t="shared" si="32"/>
        <v/>
      </c>
    </row>
    <row r="225" spans="1:10" x14ac:dyDescent="0.25">
      <c r="A225" s="13">
        <f t="shared" si="33"/>
        <v>222</v>
      </c>
      <c r="B225" s="48" t="s">
        <v>238</v>
      </c>
      <c r="C225" s="48">
        <v>7</v>
      </c>
      <c r="D225" s="20">
        <f t="shared" si="28"/>
        <v>0.25556772544724349</v>
      </c>
      <c r="E225" s="18">
        <f t="shared" si="34"/>
        <v>293324671.10605818</v>
      </c>
      <c r="F225" s="13"/>
      <c r="G225" s="42" t="str">
        <f t="shared" si="29"/>
        <v/>
      </c>
      <c r="H225" s="43" t="str">
        <f t="shared" si="30"/>
        <v>done</v>
      </c>
      <c r="I225" s="44" t="str">
        <f t="shared" si="31"/>
        <v/>
      </c>
      <c r="J225" s="55" t="str">
        <f t="shared" si="32"/>
        <v/>
      </c>
    </row>
    <row r="226" spans="1:10" x14ac:dyDescent="0.25">
      <c r="A226" s="13">
        <f t="shared" si="33"/>
        <v>223</v>
      </c>
      <c r="B226" s="48" t="s">
        <v>19</v>
      </c>
      <c r="C226" s="48">
        <v>7</v>
      </c>
      <c r="D226" s="20">
        <f t="shared" si="28"/>
        <v>0.25556772544724349</v>
      </c>
      <c r="E226" s="18">
        <f t="shared" si="34"/>
        <v>293324671.10605818</v>
      </c>
      <c r="F226" s="13"/>
      <c r="G226" s="42" t="str">
        <f t="shared" si="29"/>
        <v/>
      </c>
      <c r="H226" s="43" t="str">
        <f t="shared" si="30"/>
        <v>years</v>
      </c>
      <c r="I226" s="44" t="str">
        <f t="shared" si="31"/>
        <v/>
      </c>
      <c r="J226" s="55" t="str">
        <f t="shared" si="32"/>
        <v/>
      </c>
    </row>
    <row r="227" spans="1:10" x14ac:dyDescent="0.25">
      <c r="A227" s="13">
        <f t="shared" si="33"/>
        <v>224</v>
      </c>
      <c r="B227" s="48" t="s">
        <v>239</v>
      </c>
      <c r="C227" s="48">
        <v>7</v>
      </c>
      <c r="D227" s="20">
        <f t="shared" si="28"/>
        <v>0.25556772544724349</v>
      </c>
      <c r="E227" s="18">
        <f t="shared" si="34"/>
        <v>293324671.10605818</v>
      </c>
      <c r="F227" s="13"/>
      <c r="G227" s="42" t="str">
        <f t="shared" si="29"/>
        <v/>
      </c>
      <c r="H227" s="43" t="str">
        <f t="shared" si="30"/>
        <v>sanctity</v>
      </c>
      <c r="I227" s="44" t="str">
        <f t="shared" si="31"/>
        <v/>
      </c>
      <c r="J227" s="55" t="str">
        <f t="shared" si="32"/>
        <v/>
      </c>
    </row>
    <row r="228" spans="1:10" x14ac:dyDescent="0.25">
      <c r="A228" s="13">
        <f t="shared" si="33"/>
        <v>225</v>
      </c>
      <c r="B228" s="48" t="s">
        <v>240</v>
      </c>
      <c r="C228" s="48">
        <v>7</v>
      </c>
      <c r="D228" s="20">
        <f t="shared" si="28"/>
        <v>0.25556772544724349</v>
      </c>
      <c r="E228" s="18">
        <f t="shared" si="34"/>
        <v>293324671.10605818</v>
      </c>
      <c r="F228" s="13"/>
      <c r="G228" s="42" t="str">
        <f t="shared" si="29"/>
        <v/>
      </c>
      <c r="H228" s="43" t="str">
        <f t="shared" si="30"/>
        <v>wounds</v>
      </c>
      <c r="I228" s="44" t="str">
        <f t="shared" si="31"/>
        <v/>
      </c>
      <c r="J228" s="55" t="str">
        <f t="shared" si="32"/>
        <v/>
      </c>
    </row>
    <row r="229" spans="1:10" x14ac:dyDescent="0.25">
      <c r="A229" s="13">
        <f t="shared" si="33"/>
        <v>226</v>
      </c>
      <c r="B229" s="48" t="s">
        <v>241</v>
      </c>
      <c r="C229" s="48">
        <v>7</v>
      </c>
      <c r="D229" s="20">
        <f t="shared" si="28"/>
        <v>0.25556772544724349</v>
      </c>
      <c r="E229" s="18">
        <f t="shared" si="34"/>
        <v>293324671.10605818</v>
      </c>
      <c r="F229" s="13"/>
      <c r="G229" s="42" t="str">
        <f t="shared" si="29"/>
        <v/>
      </c>
      <c r="H229" s="43" t="str">
        <f t="shared" si="30"/>
        <v>issues</v>
      </c>
      <c r="I229" s="44" t="str">
        <f t="shared" si="31"/>
        <v/>
      </c>
      <c r="J229" s="55" t="str">
        <f t="shared" si="32"/>
        <v/>
      </c>
    </row>
    <row r="230" spans="1:10" x14ac:dyDescent="0.25">
      <c r="A230" s="13">
        <f t="shared" si="33"/>
        <v>227</v>
      </c>
      <c r="B230" s="48" t="s">
        <v>242</v>
      </c>
      <c r="C230" s="48">
        <v>7</v>
      </c>
      <c r="D230" s="20">
        <f t="shared" si="28"/>
        <v>0.25556772544724349</v>
      </c>
      <c r="E230" s="18">
        <f t="shared" si="34"/>
        <v>293324671.10605818</v>
      </c>
      <c r="F230" s="13"/>
      <c r="G230" s="42" t="str">
        <f t="shared" si="29"/>
        <v/>
      </c>
      <c r="H230" s="43" t="str">
        <f t="shared" si="30"/>
        <v>encounter</v>
      </c>
      <c r="I230" s="44" t="str">
        <f t="shared" si="31"/>
        <v/>
      </c>
      <c r="J230" s="55" t="str">
        <f t="shared" si="32"/>
        <v/>
      </c>
    </row>
    <row r="231" spans="1:10" x14ac:dyDescent="0.25">
      <c r="A231" s="49"/>
      <c r="B231" s="26" t="s">
        <v>26</v>
      </c>
      <c r="C231" s="22">
        <f>MAX(C4:C230)</f>
        <v>99</v>
      </c>
      <c r="D231" s="22">
        <f>MAX(D4:D230)</f>
        <v>3.6144578313253009</v>
      </c>
      <c r="E231" s="21">
        <f>MAX(E4:E230)</f>
        <v>1382816306.6428456</v>
      </c>
      <c r="F231" s="38" t="s">
        <v>26</v>
      </c>
      <c r="G231" s="54">
        <f t="shared" ref="G231:J232" si="35">($E$231-$E$232)*G235+$E$232</f>
        <v>1382816306.6428456</v>
      </c>
      <c r="H231" s="24">
        <f t="shared" si="35"/>
        <v>444177225.01218128</v>
      </c>
      <c r="I231" s="24">
        <f t="shared" si="35"/>
        <v>243040307.68231285</v>
      </c>
      <c r="J231" s="24">
        <f t="shared" si="35"/>
        <v>108949029.46240053</v>
      </c>
    </row>
    <row r="232" spans="1:10" x14ac:dyDescent="0.25">
      <c r="A232" s="49"/>
      <c r="B232" s="26" t="s">
        <v>27</v>
      </c>
      <c r="C232" s="22">
        <f>MIN(C4:C230)</f>
        <v>3</v>
      </c>
      <c r="D232" s="22">
        <f>MIN(D4:D230)</f>
        <v>0.10952902519167579</v>
      </c>
      <c r="E232" s="21">
        <f>MIN(E4:E230)</f>
        <v>41903524.443722591</v>
      </c>
      <c r="F232" s="38" t="s">
        <v>27</v>
      </c>
      <c r="G232" s="24">
        <f t="shared" si="35"/>
        <v>444177359.10345954</v>
      </c>
      <c r="H232" s="24">
        <f t="shared" si="35"/>
        <v>243040441.77359104</v>
      </c>
      <c r="I232" s="24">
        <f t="shared" si="35"/>
        <v>108949163.55367875</v>
      </c>
      <c r="J232" s="24">
        <f t="shared" si="35"/>
        <v>41903524.443722591</v>
      </c>
    </row>
    <row r="233" spans="1:10" x14ac:dyDescent="0.25">
      <c r="A233" s="49"/>
      <c r="B233" s="12" t="s">
        <v>25</v>
      </c>
      <c r="C233" s="22">
        <f>SUM(C4:C230)</f>
        <v>2739</v>
      </c>
      <c r="D233" s="22">
        <f>SUM(D4:D230)</f>
        <v>99.999999999999872</v>
      </c>
      <c r="E233" s="21">
        <f>SUM(E4:E230)</f>
        <v>48286828000.649628</v>
      </c>
      <c r="F233" s="38" t="s">
        <v>30</v>
      </c>
      <c r="G233" s="25">
        <f>G231-G232</f>
        <v>938638947.53938603</v>
      </c>
      <c r="H233" s="25">
        <f t="shared" ref="H233:J233" si="36">H231-H232</f>
        <v>201136783.23859024</v>
      </c>
      <c r="I233" s="25">
        <f t="shared" si="36"/>
        <v>134091144.1286341</v>
      </c>
      <c r="J233" s="25">
        <f t="shared" si="36"/>
        <v>67045505.018677935</v>
      </c>
    </row>
    <row r="234" spans="1:10" x14ac:dyDescent="0.25">
      <c r="A234" s="49"/>
      <c r="D234" s="17"/>
      <c r="F234" s="38" t="s">
        <v>245</v>
      </c>
      <c r="G234" s="25">
        <f>AVERAGE(G231,G232)</f>
        <v>913496832.87315261</v>
      </c>
      <c r="H234" s="25">
        <f t="shared" ref="H234:J234" si="37">AVERAGE(H231,H232)</f>
        <v>343608833.39288616</v>
      </c>
      <c r="I234" s="25">
        <f t="shared" si="37"/>
        <v>175994735.6179958</v>
      </c>
      <c r="J234" s="25">
        <f t="shared" si="37"/>
        <v>75426276.953061551</v>
      </c>
    </row>
    <row r="235" spans="1:10" x14ac:dyDescent="0.25">
      <c r="A235" s="49"/>
      <c r="B235" s="16" t="s">
        <v>7</v>
      </c>
      <c r="C235" s="39">
        <f>1-(C233)/H1</f>
        <v>0.77757024524930973</v>
      </c>
      <c r="D235" s="17"/>
      <c r="F235" s="38" t="s">
        <v>28</v>
      </c>
      <c r="G235" s="23">
        <v>1</v>
      </c>
      <c r="H235" s="23">
        <f>G236-0.0000001</f>
        <v>0.29999989999999999</v>
      </c>
      <c r="I235" s="23">
        <f>H236-0.0000001</f>
        <v>0.14999989999999999</v>
      </c>
      <c r="J235" s="23">
        <f>I236-0.0000001</f>
        <v>4.99999E-2</v>
      </c>
    </row>
    <row r="236" spans="1:10" ht="15.75" thickBot="1" x14ac:dyDescent="0.3">
      <c r="A236" s="49"/>
      <c r="B236" s="16" t="s">
        <v>8</v>
      </c>
      <c r="E236" s="39">
        <f>(C233)/H1</f>
        <v>0.22242975475069027</v>
      </c>
      <c r="F236" s="38" t="s">
        <v>29</v>
      </c>
      <c r="G236" s="33">
        <v>0.3</v>
      </c>
      <c r="H236" s="33">
        <v>0.15</v>
      </c>
      <c r="I236" s="33">
        <v>0.05</v>
      </c>
      <c r="J236" s="33">
        <v>0</v>
      </c>
    </row>
    <row r="237" spans="1:10" ht="15.75" thickBot="1" x14ac:dyDescent="0.3">
      <c r="A237" s="49"/>
      <c r="B237" s="29"/>
      <c r="C237" s="30"/>
      <c r="D237" s="50"/>
      <c r="E237" s="51"/>
      <c r="F237" s="38" t="s">
        <v>246</v>
      </c>
      <c r="G237" s="57">
        <f>AVERAGE(G235,G236)</f>
        <v>0.65</v>
      </c>
      <c r="H237" s="57">
        <f t="shared" ref="H237:J237" si="38">AVERAGE(H235,H236)</f>
        <v>0.22499995</v>
      </c>
      <c r="I237" s="57">
        <f t="shared" si="38"/>
        <v>9.9999950000000004E-2</v>
      </c>
      <c r="J237" s="57">
        <f t="shared" si="38"/>
        <v>2.499995E-2</v>
      </c>
    </row>
    <row r="238" spans="1:10" ht="15.75" thickBot="1" x14ac:dyDescent="0.3">
      <c r="A238" s="49"/>
      <c r="B238" s="29"/>
      <c r="C238" s="30"/>
      <c r="D238" s="50"/>
      <c r="E238" s="58" t="s">
        <v>247</v>
      </c>
      <c r="F238" s="38" t="s">
        <v>244</v>
      </c>
      <c r="G238" s="56">
        <v>14</v>
      </c>
      <c r="H238" s="56">
        <v>63</v>
      </c>
      <c r="I238" s="56">
        <v>70</v>
      </c>
      <c r="J238" s="56">
        <f>A230-G238-H238-I238</f>
        <v>80</v>
      </c>
    </row>
    <row r="239" spans="1:10" ht="15.75" thickBot="1" x14ac:dyDescent="0.3">
      <c r="A239" s="49"/>
      <c r="B239" s="29"/>
      <c r="C239" s="30"/>
      <c r="D239" s="50"/>
      <c r="E239" s="51"/>
      <c r="F239" s="59" t="s">
        <v>248</v>
      </c>
      <c r="G239" s="60">
        <f>G238/SUM($G$238:$J$238)</f>
        <v>6.1674008810572688E-2</v>
      </c>
      <c r="H239" s="60">
        <f t="shared" ref="H239:J239" si="39">H238/SUM($G$238:$J$238)</f>
        <v>0.27753303964757708</v>
      </c>
      <c r="I239" s="60">
        <f t="shared" si="39"/>
        <v>0.30837004405286345</v>
      </c>
      <c r="J239" s="60">
        <f t="shared" si="39"/>
        <v>0.3524229074889868</v>
      </c>
    </row>
    <row r="240" spans="1:10" ht="15.75" thickBot="1" x14ac:dyDescent="0.3">
      <c r="A240" s="49"/>
      <c r="B240" s="29"/>
      <c r="C240" s="30"/>
      <c r="D240" s="50"/>
      <c r="E240" s="51"/>
      <c r="F240" s="49"/>
      <c r="G240" s="49"/>
      <c r="H240" s="49"/>
      <c r="I240" s="53"/>
      <c r="J240" s="49"/>
    </row>
    <row r="241" spans="1:10" ht="15.75" thickBot="1" x14ac:dyDescent="0.3">
      <c r="A241" s="49"/>
      <c r="B241" s="29"/>
      <c r="C241" s="30"/>
      <c r="D241" s="50"/>
      <c r="E241" s="51"/>
      <c r="F241" s="49"/>
      <c r="G241" s="49"/>
      <c r="H241" s="49"/>
      <c r="I241" s="53"/>
      <c r="J241" s="49"/>
    </row>
    <row r="242" spans="1:10" ht="15.75" thickBot="1" x14ac:dyDescent="0.3">
      <c r="A242" s="49"/>
      <c r="B242" s="29"/>
      <c r="C242" s="30"/>
      <c r="D242" s="50"/>
      <c r="E242" s="51"/>
      <c r="F242" s="49"/>
      <c r="G242" s="49"/>
      <c r="H242" s="49"/>
      <c r="I242" s="53"/>
      <c r="J242" s="49"/>
    </row>
    <row r="243" spans="1:10" ht="15.75" thickBot="1" x14ac:dyDescent="0.3">
      <c r="A243" s="49"/>
      <c r="B243" s="29"/>
      <c r="C243" s="30"/>
      <c r="D243" s="50"/>
      <c r="E243" s="51"/>
      <c r="F243" s="49"/>
      <c r="G243" s="49"/>
      <c r="H243" s="49"/>
      <c r="I243" s="53"/>
      <c r="J243" s="49"/>
    </row>
    <row r="244" spans="1:10" ht="15.75" thickBot="1" x14ac:dyDescent="0.3">
      <c r="A244" s="49"/>
      <c r="B244" s="29"/>
      <c r="C244" s="30"/>
      <c r="D244" s="50"/>
      <c r="E244" s="51"/>
      <c r="F244" s="49"/>
      <c r="G244" s="49"/>
      <c r="H244" s="49"/>
      <c r="I244" s="53"/>
      <c r="J244" s="49"/>
    </row>
    <row r="245" spans="1:10" ht="15.75" thickBot="1" x14ac:dyDescent="0.3">
      <c r="A245" s="49"/>
      <c r="B245" s="29"/>
      <c r="C245" s="30"/>
      <c r="D245" s="50"/>
      <c r="E245" s="51"/>
      <c r="F245" s="49"/>
      <c r="G245" s="49"/>
      <c r="H245" s="49"/>
      <c r="I245" s="53"/>
      <c r="J245" s="49"/>
    </row>
    <row r="246" spans="1:10" ht="15.75" thickBot="1" x14ac:dyDescent="0.3">
      <c r="A246" s="49"/>
      <c r="B246" s="29"/>
      <c r="C246" s="30"/>
      <c r="D246" s="50"/>
      <c r="E246" s="51"/>
      <c r="F246" s="49"/>
      <c r="G246" s="49"/>
      <c r="H246" s="49"/>
      <c r="I246" s="53"/>
      <c r="J246" s="49"/>
    </row>
    <row r="247" spans="1:10" ht="15.75" thickBot="1" x14ac:dyDescent="0.3">
      <c r="A247" s="49"/>
      <c r="B247" s="29"/>
      <c r="C247" s="30"/>
      <c r="D247" s="50"/>
      <c r="E247" s="51"/>
      <c r="F247" s="49"/>
      <c r="G247" s="49"/>
      <c r="H247" s="49"/>
      <c r="I247" s="53"/>
      <c r="J247" s="49"/>
    </row>
    <row r="248" spans="1:10" ht="15.75" thickBot="1" x14ac:dyDescent="0.3">
      <c r="A248" s="49"/>
      <c r="B248" s="29"/>
      <c r="C248" s="30"/>
      <c r="D248" s="50"/>
      <c r="E248" s="51"/>
      <c r="F248" s="49"/>
      <c r="G248" s="49"/>
      <c r="H248" s="49"/>
      <c r="I248" s="53"/>
      <c r="J248" s="49"/>
    </row>
    <row r="249" spans="1:10" ht="15.75" thickBot="1" x14ac:dyDescent="0.3">
      <c r="A249" s="49"/>
      <c r="B249" s="29"/>
      <c r="C249" s="30"/>
      <c r="D249" s="50"/>
      <c r="E249" s="51"/>
      <c r="F249" s="49"/>
      <c r="G249" s="49"/>
      <c r="H249" s="49"/>
      <c r="I249" s="53"/>
      <c r="J249" s="49"/>
    </row>
    <row r="250" spans="1:10" ht="15.75" thickBot="1" x14ac:dyDescent="0.3">
      <c r="A250" s="49"/>
      <c r="B250" s="29"/>
      <c r="C250" s="30"/>
      <c r="D250" s="50"/>
      <c r="E250" s="51"/>
      <c r="F250" s="49"/>
      <c r="G250" s="49"/>
      <c r="H250" s="49"/>
      <c r="I250" s="53"/>
      <c r="J250" s="49"/>
    </row>
    <row r="251" spans="1:10" ht="15.75" thickBot="1" x14ac:dyDescent="0.3">
      <c r="A251" s="49"/>
      <c r="B251" s="29"/>
      <c r="C251" s="30"/>
      <c r="D251" s="50"/>
      <c r="E251" s="51"/>
      <c r="F251" s="49"/>
      <c r="G251" s="49"/>
      <c r="H251" s="49"/>
      <c r="I251" s="53"/>
      <c r="J251" s="49"/>
    </row>
    <row r="252" spans="1:10" ht="15.75" thickBot="1" x14ac:dyDescent="0.3">
      <c r="A252" s="49"/>
      <c r="B252" s="29"/>
      <c r="C252" s="30"/>
      <c r="D252" s="50"/>
      <c r="E252" s="51"/>
      <c r="F252" s="49"/>
      <c r="G252" s="49"/>
      <c r="H252" s="49"/>
      <c r="I252" s="53"/>
      <c r="J252" s="49"/>
    </row>
    <row r="253" spans="1:10" ht="15.75" thickBot="1" x14ac:dyDescent="0.3">
      <c r="A253" s="49"/>
      <c r="B253" s="29"/>
      <c r="C253" s="30"/>
      <c r="D253" s="50"/>
      <c r="E253" s="51"/>
      <c r="F253" s="49"/>
      <c r="G253" s="49"/>
      <c r="H253" s="49"/>
      <c r="I253" s="53"/>
      <c r="J253" s="49"/>
    </row>
    <row r="254" spans="1:10" ht="15.75" thickBot="1" x14ac:dyDescent="0.3">
      <c r="A254" s="49"/>
      <c r="B254" s="29"/>
      <c r="C254" s="30"/>
      <c r="D254" s="50"/>
      <c r="E254" s="51"/>
      <c r="F254" s="49"/>
      <c r="G254" s="49"/>
      <c r="H254" s="49"/>
      <c r="I254" s="53"/>
      <c r="J254" s="49"/>
    </row>
    <row r="255" spans="1:10" ht="15.75" thickBot="1" x14ac:dyDescent="0.3">
      <c r="A255" s="49"/>
      <c r="B255" s="29"/>
      <c r="C255" s="30"/>
      <c r="D255" s="50"/>
      <c r="E255" s="51"/>
      <c r="F255" s="49"/>
      <c r="G255" s="49"/>
      <c r="H255" s="49"/>
      <c r="I255" s="53"/>
      <c r="J255" s="49"/>
    </row>
    <row r="256" spans="1:10" ht="15.75" thickBot="1" x14ac:dyDescent="0.3">
      <c r="A256" s="49"/>
      <c r="B256" s="29"/>
      <c r="C256" s="30"/>
      <c r="D256" s="50"/>
      <c r="E256" s="51"/>
      <c r="F256" s="49"/>
      <c r="G256" s="49"/>
      <c r="H256" s="49"/>
      <c r="I256" s="53"/>
      <c r="J256" s="49"/>
    </row>
    <row r="257" spans="1:10" ht="15.75" thickBot="1" x14ac:dyDescent="0.3">
      <c r="A257" s="49"/>
      <c r="B257" s="29"/>
      <c r="C257" s="30"/>
      <c r="D257" s="50"/>
      <c r="E257" s="51"/>
      <c r="F257" s="49"/>
      <c r="G257" s="49"/>
      <c r="H257" s="49"/>
      <c r="I257" s="53"/>
      <c r="J257" s="49"/>
    </row>
    <row r="258" spans="1:10" ht="15.75" thickBot="1" x14ac:dyDescent="0.3">
      <c r="A258" s="49"/>
      <c r="B258" s="29"/>
      <c r="C258" s="30"/>
      <c r="D258" s="50"/>
      <c r="E258" s="51"/>
      <c r="F258" s="49"/>
      <c r="G258" s="49"/>
      <c r="H258" s="49"/>
      <c r="I258" s="53"/>
      <c r="J258" s="49"/>
    </row>
    <row r="259" spans="1:10" ht="15.75" thickBot="1" x14ac:dyDescent="0.3">
      <c r="A259" s="49"/>
      <c r="B259" s="29"/>
      <c r="C259" s="30"/>
      <c r="D259" s="50"/>
      <c r="E259" s="51"/>
      <c r="F259" s="49"/>
      <c r="G259" s="49"/>
      <c r="H259" s="49"/>
      <c r="I259" s="53"/>
      <c r="J259" s="49"/>
    </row>
    <row r="260" spans="1:10" ht="15.75" thickBot="1" x14ac:dyDescent="0.3">
      <c r="A260" s="49"/>
      <c r="B260" s="29"/>
      <c r="C260" s="30"/>
      <c r="D260" s="50"/>
      <c r="E260" s="51"/>
      <c r="F260" s="49"/>
      <c r="G260" s="49"/>
      <c r="H260" s="49"/>
      <c r="I260" s="53"/>
      <c r="J260" s="49"/>
    </row>
    <row r="261" spans="1:10" ht="15.75" thickBot="1" x14ac:dyDescent="0.3">
      <c r="A261" s="49"/>
      <c r="B261" s="29"/>
      <c r="C261" s="30"/>
      <c r="D261" s="50"/>
      <c r="E261" s="51"/>
      <c r="F261" s="49"/>
      <c r="G261" s="49"/>
      <c r="H261" s="49"/>
      <c r="I261" s="53"/>
      <c r="J261" s="49"/>
    </row>
    <row r="262" spans="1:10" ht="15.75" thickBot="1" x14ac:dyDescent="0.3">
      <c r="A262" s="49"/>
      <c r="B262" s="29"/>
      <c r="C262" s="30"/>
      <c r="D262" s="50"/>
      <c r="E262" s="51"/>
      <c r="F262" s="49"/>
      <c r="G262" s="49"/>
      <c r="H262" s="49"/>
      <c r="I262" s="53"/>
      <c r="J262" s="49"/>
    </row>
    <row r="263" spans="1:10" ht="15.75" thickBot="1" x14ac:dyDescent="0.3">
      <c r="A263" s="49"/>
      <c r="B263" s="29"/>
      <c r="C263" s="30"/>
      <c r="D263" s="50"/>
      <c r="E263" s="51"/>
      <c r="F263" s="49"/>
      <c r="G263" s="49"/>
      <c r="H263" s="49"/>
      <c r="I263" s="53"/>
      <c r="J263" s="49"/>
    </row>
    <row r="264" spans="1:10" ht="15.75" thickBot="1" x14ac:dyDescent="0.3">
      <c r="A264" s="49"/>
      <c r="B264" s="29"/>
      <c r="C264" s="30"/>
      <c r="D264" s="50"/>
      <c r="E264" s="51"/>
      <c r="F264" s="49"/>
      <c r="G264" s="49"/>
      <c r="H264" s="49"/>
      <c r="I264" s="53"/>
      <c r="J264" s="49"/>
    </row>
    <row r="265" spans="1:10" ht="15.75" thickBot="1" x14ac:dyDescent="0.3">
      <c r="A265" s="49"/>
      <c r="B265" s="29"/>
      <c r="C265" s="30"/>
      <c r="D265" s="50"/>
      <c r="E265" s="51"/>
      <c r="F265" s="49"/>
      <c r="G265" s="49"/>
      <c r="H265" s="49"/>
      <c r="I265" s="53"/>
      <c r="J265" s="49"/>
    </row>
    <row r="266" spans="1:10" ht="15.75" thickBot="1" x14ac:dyDescent="0.3">
      <c r="A266" s="49"/>
      <c r="B266" s="29"/>
      <c r="C266" s="30"/>
      <c r="D266" s="50"/>
      <c r="E266" s="51"/>
      <c r="F266" s="49"/>
      <c r="G266" s="49"/>
      <c r="H266" s="49"/>
      <c r="I266" s="53"/>
      <c r="J266" s="49"/>
    </row>
    <row r="267" spans="1:10" ht="15.75" thickBot="1" x14ac:dyDescent="0.3">
      <c r="A267" s="49"/>
      <c r="B267" s="29"/>
      <c r="C267" s="30"/>
      <c r="D267" s="50"/>
      <c r="E267" s="51"/>
      <c r="F267" s="49"/>
      <c r="G267" s="49"/>
      <c r="H267" s="49"/>
      <c r="I267" s="53"/>
      <c r="J267" s="49"/>
    </row>
    <row r="268" spans="1:10" ht="15.75" thickBot="1" x14ac:dyDescent="0.3">
      <c r="A268" s="49"/>
      <c r="B268" s="31"/>
      <c r="C268" s="32"/>
      <c r="D268" s="50"/>
      <c r="E268" s="51"/>
      <c r="F268" s="49"/>
      <c r="G268" s="49"/>
      <c r="H268" s="49"/>
      <c r="I268" s="53"/>
      <c r="J268" s="49"/>
    </row>
    <row r="269" spans="1:10" ht="15.75" thickBot="1" x14ac:dyDescent="0.3">
      <c r="A269" s="49"/>
      <c r="B269" s="27"/>
      <c r="C269" s="28"/>
      <c r="D269" s="50"/>
      <c r="E269" s="51"/>
      <c r="F269" s="49"/>
      <c r="G269" s="49"/>
      <c r="H269" s="49"/>
      <c r="I269" s="49"/>
      <c r="J269" s="49"/>
    </row>
    <row r="270" spans="1:10" ht="15.75" thickBot="1" x14ac:dyDescent="0.3">
      <c r="A270" s="49"/>
      <c r="B270" s="29"/>
      <c r="C270" s="30"/>
      <c r="D270" s="50"/>
      <c r="E270" s="51"/>
      <c r="F270" s="49"/>
      <c r="G270" s="49"/>
      <c r="H270" s="49"/>
      <c r="I270" s="49"/>
      <c r="J270" s="49"/>
    </row>
    <row r="271" spans="1:10" ht="15.75" thickBot="1" x14ac:dyDescent="0.3">
      <c r="A271" s="49"/>
      <c r="B271" s="29"/>
      <c r="C271" s="30"/>
      <c r="D271" s="50"/>
      <c r="E271" s="51"/>
      <c r="F271" s="49"/>
      <c r="G271" s="49"/>
      <c r="H271" s="49"/>
      <c r="I271" s="49"/>
      <c r="J271" s="49"/>
    </row>
    <row r="272" spans="1:10" ht="15.75" thickBot="1" x14ac:dyDescent="0.3">
      <c r="A272" s="49"/>
      <c r="B272" s="29"/>
      <c r="C272" s="30"/>
      <c r="D272" s="50"/>
      <c r="E272" s="51"/>
      <c r="F272" s="49"/>
      <c r="G272" s="49"/>
      <c r="H272" s="52"/>
      <c r="I272" s="49"/>
      <c r="J272" s="49"/>
    </row>
    <row r="273" spans="1:10" ht="15.75" thickBot="1" x14ac:dyDescent="0.3">
      <c r="A273" s="49"/>
      <c r="B273" s="29"/>
      <c r="C273" s="30"/>
      <c r="D273" s="50"/>
      <c r="E273" s="51"/>
      <c r="F273" s="49"/>
      <c r="G273" s="49"/>
      <c r="H273" s="52"/>
      <c r="I273" s="49"/>
      <c r="J273" s="49"/>
    </row>
    <row r="274" spans="1:10" ht="15.75" thickBot="1" x14ac:dyDescent="0.3">
      <c r="A274" s="49"/>
      <c r="B274" s="29"/>
      <c r="C274" s="30"/>
      <c r="D274" s="50"/>
      <c r="E274" s="51"/>
      <c r="F274" s="49"/>
      <c r="G274" s="49"/>
      <c r="H274" s="52"/>
      <c r="I274" s="49"/>
      <c r="J274" s="49"/>
    </row>
    <row r="275" spans="1:10" ht="15.75" thickBot="1" x14ac:dyDescent="0.3">
      <c r="A275" s="49"/>
      <c r="B275" s="29"/>
      <c r="C275" s="30"/>
      <c r="D275" s="50"/>
      <c r="E275" s="51"/>
      <c r="F275" s="49"/>
      <c r="G275" s="49"/>
      <c r="H275" s="52"/>
      <c r="I275" s="49"/>
      <c r="J275" s="49"/>
    </row>
    <row r="276" spans="1:10" ht="15.75" thickBot="1" x14ac:dyDescent="0.3">
      <c r="A276" s="49"/>
      <c r="B276" s="29"/>
      <c r="C276" s="30"/>
      <c r="D276" s="50"/>
      <c r="E276" s="51"/>
      <c r="F276" s="49"/>
      <c r="G276" s="49"/>
      <c r="H276" s="52"/>
      <c r="I276" s="49"/>
      <c r="J276" s="49"/>
    </row>
    <row r="277" spans="1:10" ht="15.75" thickBot="1" x14ac:dyDescent="0.3">
      <c r="A277" s="49"/>
      <c r="B277" s="29"/>
      <c r="C277" s="30"/>
      <c r="D277" s="50"/>
      <c r="E277" s="51"/>
      <c r="F277" s="49"/>
      <c r="G277" s="49"/>
      <c r="H277" s="52"/>
      <c r="I277" s="49"/>
      <c r="J277" s="49"/>
    </row>
    <row r="278" spans="1:10" ht="15.75" thickBot="1" x14ac:dyDescent="0.3">
      <c r="A278" s="49"/>
      <c r="B278" s="29"/>
      <c r="C278" s="30"/>
      <c r="D278" s="50"/>
      <c r="E278" s="51"/>
      <c r="F278" s="49"/>
      <c r="G278" s="49"/>
      <c r="H278" s="52"/>
      <c r="I278" s="49"/>
      <c r="J278" s="49"/>
    </row>
    <row r="279" spans="1:10" ht="15.75" thickBot="1" x14ac:dyDescent="0.3">
      <c r="A279" s="49"/>
      <c r="B279" s="29"/>
      <c r="C279" s="30"/>
      <c r="D279" s="50"/>
      <c r="E279" s="51"/>
      <c r="F279" s="49"/>
      <c r="G279" s="49"/>
      <c r="H279" s="52"/>
      <c r="I279" s="49"/>
      <c r="J279" s="49"/>
    </row>
    <row r="280" spans="1:10" ht="15.75" thickBot="1" x14ac:dyDescent="0.3">
      <c r="A280" s="49"/>
      <c r="B280" s="29"/>
      <c r="C280" s="30"/>
      <c r="D280" s="50"/>
      <c r="E280" s="51"/>
      <c r="F280" s="49"/>
      <c r="G280" s="49"/>
      <c r="H280" s="52"/>
      <c r="I280" s="49"/>
      <c r="J280" s="49"/>
    </row>
    <row r="281" spans="1:10" ht="15.75" thickBot="1" x14ac:dyDescent="0.3">
      <c r="A281" s="49"/>
      <c r="B281" s="29"/>
      <c r="C281" s="30"/>
      <c r="D281" s="50"/>
      <c r="E281" s="51"/>
      <c r="F281" s="49"/>
      <c r="G281" s="49"/>
      <c r="H281" s="52"/>
      <c r="I281" s="49"/>
      <c r="J281" s="49"/>
    </row>
    <row r="282" spans="1:10" ht="15.75" thickBot="1" x14ac:dyDescent="0.3">
      <c r="A282" s="49"/>
      <c r="B282" s="29"/>
      <c r="C282" s="30"/>
      <c r="D282" s="50"/>
      <c r="E282" s="51"/>
      <c r="F282" s="49"/>
      <c r="G282" s="49"/>
      <c r="H282" s="52"/>
      <c r="I282" s="49"/>
      <c r="J282" s="49"/>
    </row>
    <row r="283" spans="1:10" ht="15.75" thickBot="1" x14ac:dyDescent="0.3">
      <c r="A283" s="49"/>
      <c r="B283" s="29"/>
      <c r="C283" s="30"/>
      <c r="D283" s="50"/>
      <c r="E283" s="51"/>
      <c r="F283" s="49"/>
      <c r="G283" s="49"/>
      <c r="H283" s="52"/>
      <c r="I283" s="49"/>
      <c r="J283" s="49"/>
    </row>
    <row r="284" spans="1:10" ht="15.75" thickBot="1" x14ac:dyDescent="0.3">
      <c r="A284" s="49"/>
      <c r="B284" s="29"/>
      <c r="C284" s="30"/>
      <c r="D284" s="50"/>
      <c r="E284" s="51"/>
      <c r="F284" s="49"/>
      <c r="G284" s="49"/>
      <c r="H284" s="52"/>
      <c r="I284" s="49"/>
      <c r="J284" s="49"/>
    </row>
    <row r="285" spans="1:10" ht="15.75" thickBot="1" x14ac:dyDescent="0.3">
      <c r="A285" s="49"/>
      <c r="B285" s="29"/>
      <c r="C285" s="30"/>
      <c r="D285" s="50"/>
      <c r="E285" s="51"/>
      <c r="F285" s="49"/>
      <c r="G285" s="49"/>
      <c r="H285" s="52"/>
      <c r="I285" s="49"/>
      <c r="J285" s="49"/>
    </row>
    <row r="286" spans="1:10" ht="15.75" thickBot="1" x14ac:dyDescent="0.3">
      <c r="A286" s="49"/>
      <c r="B286" s="29"/>
      <c r="C286" s="30"/>
      <c r="D286" s="50"/>
      <c r="E286" s="51"/>
      <c r="F286" s="49"/>
      <c r="G286" s="49"/>
      <c r="H286" s="52"/>
      <c r="I286" s="49"/>
      <c r="J286" s="49"/>
    </row>
    <row r="287" spans="1:10" ht="15.75" thickBot="1" x14ac:dyDescent="0.3">
      <c r="A287" s="49"/>
      <c r="B287" s="29"/>
      <c r="C287" s="30"/>
      <c r="D287" s="50"/>
      <c r="E287" s="51"/>
      <c r="F287" s="49"/>
      <c r="G287" s="49"/>
      <c r="H287" s="52"/>
      <c r="I287" s="49"/>
      <c r="J287" s="49"/>
    </row>
    <row r="288" spans="1:10" ht="15.75" thickBot="1" x14ac:dyDescent="0.3">
      <c r="A288" s="49"/>
      <c r="B288" s="29"/>
      <c r="C288" s="30"/>
      <c r="D288" s="50"/>
      <c r="E288" s="51"/>
      <c r="F288" s="49"/>
      <c r="G288" s="49"/>
      <c r="H288" s="52"/>
      <c r="I288" s="49"/>
      <c r="J288" s="49"/>
    </row>
    <row r="289" spans="1:10" ht="15.75" thickBot="1" x14ac:dyDescent="0.3">
      <c r="A289" s="49"/>
      <c r="B289" s="29"/>
      <c r="C289" s="30"/>
      <c r="D289" s="50"/>
      <c r="E289" s="51"/>
      <c r="F289" s="49"/>
      <c r="G289" s="49"/>
      <c r="H289" s="52"/>
      <c r="I289" s="49"/>
      <c r="J289" s="49"/>
    </row>
    <row r="290" spans="1:10" ht="15.75" thickBot="1" x14ac:dyDescent="0.3">
      <c r="A290" s="49"/>
      <c r="B290" s="29"/>
      <c r="C290" s="30"/>
      <c r="D290" s="50"/>
      <c r="E290" s="51"/>
      <c r="F290" s="49"/>
      <c r="G290" s="49"/>
      <c r="H290" s="49"/>
      <c r="I290" s="52"/>
      <c r="J290" s="49"/>
    </row>
    <row r="291" spans="1:10" ht="15.75" thickBot="1" x14ac:dyDescent="0.3">
      <c r="A291" s="49"/>
      <c r="B291" s="29"/>
      <c r="C291" s="30"/>
      <c r="D291" s="50"/>
      <c r="E291" s="51"/>
      <c r="F291" s="49"/>
      <c r="G291" s="49"/>
      <c r="H291" s="49"/>
      <c r="I291" s="52"/>
      <c r="J291" s="49"/>
    </row>
    <row r="292" spans="1:10" ht="15.75" thickBot="1" x14ac:dyDescent="0.3">
      <c r="A292" s="49"/>
      <c r="B292" s="29"/>
      <c r="C292" s="30"/>
      <c r="D292" s="50"/>
      <c r="E292" s="51"/>
      <c r="F292" s="49"/>
      <c r="G292" s="49"/>
      <c r="H292" s="49"/>
      <c r="I292" s="52"/>
      <c r="J292" s="49"/>
    </row>
    <row r="293" spans="1:10" ht="15.75" thickBot="1" x14ac:dyDescent="0.3">
      <c r="A293" s="49"/>
      <c r="B293" s="29"/>
      <c r="C293" s="30"/>
      <c r="D293" s="50"/>
      <c r="E293" s="51"/>
      <c r="F293" s="49"/>
      <c r="G293" s="49"/>
      <c r="H293" s="49"/>
      <c r="I293" s="52"/>
      <c r="J293" s="49"/>
    </row>
    <row r="294" spans="1:10" ht="15.75" thickBot="1" x14ac:dyDescent="0.3">
      <c r="A294" s="49"/>
      <c r="B294" s="31"/>
      <c r="C294" s="32"/>
      <c r="D294" s="50"/>
      <c r="E294" s="51"/>
      <c r="F294" s="49"/>
      <c r="G294" s="49"/>
      <c r="H294" s="49"/>
      <c r="I294" s="52"/>
      <c r="J294" s="49"/>
    </row>
    <row r="295" spans="1:10" ht="15.75" thickBot="1" x14ac:dyDescent="0.3">
      <c r="A295" s="49"/>
      <c r="B295" s="27"/>
      <c r="C295" s="28"/>
      <c r="D295" s="50"/>
      <c r="E295" s="51"/>
      <c r="F295" s="49"/>
      <c r="G295" s="52"/>
      <c r="H295" s="49"/>
      <c r="I295" s="49"/>
      <c r="J295" s="49"/>
    </row>
    <row r="296" spans="1:10" ht="15.75" thickBot="1" x14ac:dyDescent="0.3">
      <c r="A296" s="49"/>
      <c r="B296" s="29"/>
      <c r="C296" s="30"/>
      <c r="D296" s="50"/>
      <c r="E296" s="51"/>
      <c r="F296" s="49"/>
      <c r="G296" s="52"/>
      <c r="H296" s="49"/>
      <c r="I296" s="49"/>
      <c r="J296" s="49"/>
    </row>
    <row r="297" spans="1:10" ht="15.75" thickBot="1" x14ac:dyDescent="0.3">
      <c r="A297" s="49"/>
      <c r="B297" s="29"/>
      <c r="C297" s="30"/>
      <c r="D297" s="50"/>
      <c r="E297" s="51"/>
      <c r="F297" s="49"/>
      <c r="G297" s="52"/>
      <c r="H297" s="49"/>
      <c r="I297" s="49"/>
      <c r="J297" s="49"/>
    </row>
    <row r="298" spans="1:10" ht="15.75" thickBot="1" x14ac:dyDescent="0.3">
      <c r="A298" s="49"/>
      <c r="B298" s="29"/>
      <c r="C298" s="30"/>
      <c r="D298" s="50"/>
      <c r="E298" s="51"/>
      <c r="F298" s="49"/>
      <c r="G298" s="52"/>
      <c r="H298" s="49"/>
      <c r="I298" s="49"/>
      <c r="J298" s="49"/>
    </row>
    <row r="299" spans="1:10" ht="15.75" thickBot="1" x14ac:dyDescent="0.3">
      <c r="A299" s="49"/>
      <c r="B299" s="29"/>
      <c r="C299" s="30"/>
      <c r="D299" s="50"/>
      <c r="E299" s="51"/>
      <c r="F299" s="49"/>
      <c r="G299" s="52"/>
      <c r="H299" s="49"/>
      <c r="I299" s="49"/>
      <c r="J299" s="49"/>
    </row>
    <row r="300" spans="1:10" ht="15.75" thickBot="1" x14ac:dyDescent="0.3">
      <c r="A300" s="49"/>
      <c r="B300" s="29"/>
      <c r="C300" s="30"/>
      <c r="D300" s="50"/>
      <c r="E300" s="51"/>
      <c r="F300" s="49"/>
      <c r="G300" s="52"/>
      <c r="H300" s="49"/>
      <c r="I300" s="49"/>
      <c r="J300" s="49"/>
    </row>
    <row r="301" spans="1:10" ht="15.75" thickBot="1" x14ac:dyDescent="0.3">
      <c r="A301" s="49"/>
      <c r="B301" s="29"/>
      <c r="C301" s="30"/>
      <c r="D301" s="50"/>
      <c r="E301" s="51"/>
      <c r="F301" s="49"/>
      <c r="G301" s="52"/>
      <c r="H301" s="49"/>
      <c r="I301" s="49"/>
      <c r="J301" s="49"/>
    </row>
    <row r="302" spans="1:10" ht="15.75" thickBot="1" x14ac:dyDescent="0.3">
      <c r="A302" s="49"/>
      <c r="B302" s="29"/>
      <c r="C302" s="30"/>
      <c r="D302" s="50"/>
      <c r="E302" s="51"/>
      <c r="F302" s="49"/>
      <c r="G302" s="52"/>
      <c r="H302" s="49"/>
      <c r="I302" s="49"/>
      <c r="J302" s="49"/>
    </row>
    <row r="303" spans="1:10" ht="15.75" thickBot="1" x14ac:dyDescent="0.3">
      <c r="A303" s="49"/>
      <c r="B303" s="29"/>
      <c r="C303" s="30"/>
      <c r="D303" s="50"/>
      <c r="E303" s="51"/>
      <c r="F303" s="49"/>
      <c r="G303" s="49"/>
      <c r="H303" s="52"/>
      <c r="I303" s="49"/>
      <c r="J303" s="49"/>
    </row>
    <row r="304" spans="1:10" ht="15.75" thickBot="1" x14ac:dyDescent="0.3">
      <c r="A304" s="49"/>
      <c r="B304" s="29"/>
      <c r="C304" s="30"/>
      <c r="D304" s="50"/>
      <c r="E304" s="51"/>
      <c r="F304" s="49"/>
      <c r="G304" s="49"/>
      <c r="H304" s="52"/>
      <c r="I304" s="49"/>
      <c r="J304" s="49"/>
    </row>
    <row r="305" spans="1:10" ht="15.75" thickBot="1" x14ac:dyDescent="0.3">
      <c r="A305" s="49"/>
      <c r="B305" s="31"/>
      <c r="C305" s="32"/>
      <c r="D305" s="50"/>
      <c r="E305" s="51"/>
      <c r="F305" s="49"/>
      <c r="G305" s="49"/>
      <c r="H305" s="52"/>
      <c r="I305" s="49"/>
      <c r="J305" s="49"/>
    </row>
    <row r="312" spans="1:10" x14ac:dyDescent="0.25">
      <c r="J312">
        <v>5</v>
      </c>
    </row>
  </sheetData>
  <pageMargins left="0.7" right="0.7" top="0.75" bottom="0.75" header="0.3" footer="0.3"/>
  <pageSetup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4"/>
  <sheetViews>
    <sheetView workbookViewId="0">
      <selection activeCell="D23" sqref="D23"/>
    </sheetView>
  </sheetViews>
  <sheetFormatPr defaultRowHeight="15" x14ac:dyDescent="0.25"/>
  <sheetData>
    <row r="2" spans="2:4" ht="15.75" thickBot="1" x14ac:dyDescent="0.3"/>
    <row r="3" spans="2:4" ht="15.75" thickBot="1" x14ac:dyDescent="0.3">
      <c r="B3" s="28">
        <v>111</v>
      </c>
      <c r="C3" s="47"/>
      <c r="D3" s="47"/>
    </row>
    <row r="4" spans="2:4" ht="15.75" thickBot="1" x14ac:dyDescent="0.3">
      <c r="B4" s="30">
        <v>110</v>
      </c>
      <c r="C4" s="47"/>
      <c r="D4" s="47"/>
    </row>
    <row r="5" spans="2:4" ht="15.75" thickBot="1" x14ac:dyDescent="0.3">
      <c r="B5" s="30">
        <v>109</v>
      </c>
      <c r="C5" s="47"/>
      <c r="D5" s="47"/>
    </row>
    <row r="6" spans="2:4" ht="15.75" thickBot="1" x14ac:dyDescent="0.3">
      <c r="B6" s="30">
        <v>81</v>
      </c>
      <c r="C6" s="47"/>
      <c r="D6" s="47"/>
    </row>
    <row r="7" spans="2:4" ht="15.75" thickBot="1" x14ac:dyDescent="0.3">
      <c r="B7" s="30">
        <v>80</v>
      </c>
      <c r="C7" s="47"/>
      <c r="D7" s="47"/>
    </row>
    <row r="8" spans="2:4" ht="15.75" thickBot="1" x14ac:dyDescent="0.3">
      <c r="B8" s="30">
        <v>78</v>
      </c>
      <c r="C8" s="47"/>
      <c r="D8" s="47"/>
    </row>
    <row r="9" spans="2:4" ht="15.75" thickBot="1" x14ac:dyDescent="0.3">
      <c r="B9" s="30">
        <v>76</v>
      </c>
      <c r="C9" s="47"/>
      <c r="D9" s="47"/>
    </row>
    <row r="10" spans="2:4" ht="15.75" thickBot="1" x14ac:dyDescent="0.3">
      <c r="B10" s="30">
        <v>73</v>
      </c>
      <c r="C10" s="47"/>
      <c r="D10" s="47"/>
    </row>
    <row r="11" spans="2:4" ht="15.75" thickBot="1" x14ac:dyDescent="0.3">
      <c r="B11" s="30">
        <v>69</v>
      </c>
      <c r="C11" s="47"/>
      <c r="D11" s="47"/>
    </row>
    <row r="12" spans="2:4" ht="15.75" thickBot="1" x14ac:dyDescent="0.3">
      <c r="B12" s="30">
        <v>62</v>
      </c>
      <c r="C12" s="47"/>
      <c r="D12" s="47"/>
    </row>
    <row r="13" spans="2:4" ht="15.75" thickBot="1" x14ac:dyDescent="0.3">
      <c r="B13" s="30">
        <v>60</v>
      </c>
      <c r="C13" s="47"/>
      <c r="D13" s="47"/>
    </row>
    <row r="14" spans="2:4" ht="15.75" thickBot="1" x14ac:dyDescent="0.3">
      <c r="B14" s="30">
        <v>60</v>
      </c>
      <c r="C14" s="47"/>
      <c r="D14" s="47"/>
    </row>
    <row r="15" spans="2:4" ht="15.75" thickBot="1" x14ac:dyDescent="0.3">
      <c r="B15" s="30">
        <v>56</v>
      </c>
      <c r="C15" s="47"/>
      <c r="D15" s="47"/>
    </row>
    <row r="16" spans="2:4" ht="15.75" thickBot="1" x14ac:dyDescent="0.3">
      <c r="B16" s="30">
        <v>54</v>
      </c>
      <c r="C16" s="47"/>
      <c r="D16" s="47"/>
    </row>
    <row r="17" spans="2:9" ht="15.75" thickBot="1" x14ac:dyDescent="0.3">
      <c r="B17" s="30">
        <v>50</v>
      </c>
      <c r="C17" s="47"/>
      <c r="D17" s="47"/>
    </row>
    <row r="18" spans="2:9" ht="15.75" thickBot="1" x14ac:dyDescent="0.3">
      <c r="B18" s="30">
        <v>50</v>
      </c>
      <c r="C18" s="47"/>
      <c r="D18" s="47"/>
      <c r="I18" s="12" t="s">
        <v>32</v>
      </c>
    </row>
    <row r="19" spans="2:9" ht="15.75" thickBot="1" x14ac:dyDescent="0.3">
      <c r="B19" s="30">
        <v>44</v>
      </c>
      <c r="C19" s="47"/>
      <c r="D19" s="47"/>
    </row>
    <row r="20" spans="2:9" ht="15.75" thickBot="1" x14ac:dyDescent="0.3">
      <c r="B20" s="30">
        <v>43</v>
      </c>
      <c r="C20" s="47"/>
      <c r="D20" s="47"/>
    </row>
    <row r="21" spans="2:9" ht="15.75" thickBot="1" x14ac:dyDescent="0.3">
      <c r="B21" s="30">
        <v>43</v>
      </c>
      <c r="C21" s="47"/>
      <c r="D21" s="47"/>
    </row>
    <row r="22" spans="2:9" ht="15.75" thickBot="1" x14ac:dyDescent="0.3">
      <c r="B22" s="30">
        <v>42</v>
      </c>
      <c r="C22" s="47"/>
      <c r="D22" s="47"/>
    </row>
    <row r="23" spans="2:9" ht="15.75" thickBot="1" x14ac:dyDescent="0.3">
      <c r="B23" s="30">
        <v>40</v>
      </c>
      <c r="C23" s="47"/>
      <c r="D23" s="47"/>
    </row>
    <row r="24" spans="2:9" ht="15.75" thickBot="1" x14ac:dyDescent="0.3">
      <c r="B24" s="30">
        <v>39</v>
      </c>
      <c r="C24" s="47"/>
      <c r="D24" s="47"/>
    </row>
    <row r="25" spans="2:9" ht="15.75" thickBot="1" x14ac:dyDescent="0.3">
      <c r="B25" s="30">
        <v>37</v>
      </c>
      <c r="C25" s="47"/>
      <c r="D25" s="47"/>
    </row>
    <row r="26" spans="2:9" ht="15.75" thickBot="1" x14ac:dyDescent="0.3">
      <c r="B26" s="30">
        <v>35</v>
      </c>
      <c r="C26" s="47"/>
      <c r="D26" s="47"/>
    </row>
    <row r="27" spans="2:9" ht="15.75" thickBot="1" x14ac:dyDescent="0.3">
      <c r="B27" s="30">
        <v>34</v>
      </c>
      <c r="C27" s="47"/>
      <c r="D27" s="47"/>
    </row>
    <row r="28" spans="2:9" ht="15.75" thickBot="1" x14ac:dyDescent="0.3">
      <c r="B28" s="30">
        <v>33</v>
      </c>
      <c r="C28" s="47"/>
      <c r="D28" s="47"/>
    </row>
    <row r="29" spans="2:9" ht="15.75" thickBot="1" x14ac:dyDescent="0.3">
      <c r="B29" s="30">
        <v>31</v>
      </c>
      <c r="C29" s="47"/>
      <c r="D29" s="47"/>
    </row>
    <row r="30" spans="2:9" ht="15.75" thickBot="1" x14ac:dyDescent="0.3">
      <c r="B30" s="30">
        <v>30</v>
      </c>
      <c r="C30" s="47"/>
      <c r="D30" s="47"/>
    </row>
    <row r="31" spans="2:9" ht="15.75" thickBot="1" x14ac:dyDescent="0.3">
      <c r="B31" s="30">
        <v>30</v>
      </c>
      <c r="C31" s="47"/>
      <c r="D31" s="47"/>
    </row>
    <row r="32" spans="2:9" ht="15.75" thickBot="1" x14ac:dyDescent="0.3">
      <c r="B32" s="30">
        <v>29</v>
      </c>
      <c r="C32" s="47"/>
      <c r="D32" s="47"/>
    </row>
    <row r="33" spans="2:4" ht="15.75" thickBot="1" x14ac:dyDescent="0.3">
      <c r="B33" s="30">
        <v>28</v>
      </c>
      <c r="C33" s="47"/>
      <c r="D33" s="47"/>
    </row>
    <row r="34" spans="2:4" ht="15.75" thickBot="1" x14ac:dyDescent="0.3">
      <c r="B34" s="30">
        <v>25</v>
      </c>
      <c r="C34" s="47"/>
      <c r="D34" s="47"/>
    </row>
    <row r="35" spans="2:4" ht="15.75" thickBot="1" x14ac:dyDescent="0.3">
      <c r="B35" s="30">
        <v>24</v>
      </c>
      <c r="C35" s="47"/>
      <c r="D35" s="47"/>
    </row>
    <row r="36" spans="2:4" ht="15.75" thickBot="1" x14ac:dyDescent="0.3">
      <c r="B36" s="30">
        <v>23</v>
      </c>
      <c r="C36" s="47"/>
      <c r="D36" s="47"/>
    </row>
    <row r="37" spans="2:4" ht="15.75" thickBot="1" x14ac:dyDescent="0.3">
      <c r="B37" s="30">
        <v>22</v>
      </c>
      <c r="C37" s="47"/>
      <c r="D37" s="47"/>
    </row>
    <row r="38" spans="2:4" ht="15.75" thickBot="1" x14ac:dyDescent="0.3">
      <c r="B38" s="30">
        <v>22</v>
      </c>
      <c r="C38" s="47"/>
      <c r="D38" s="47"/>
    </row>
    <row r="39" spans="2:4" ht="15.75" thickBot="1" x14ac:dyDescent="0.3">
      <c r="B39" s="30">
        <v>22</v>
      </c>
      <c r="C39" s="47"/>
      <c r="D39" s="47"/>
    </row>
    <row r="40" spans="2:4" ht="15.75" thickBot="1" x14ac:dyDescent="0.3">
      <c r="B40" s="30">
        <v>22</v>
      </c>
      <c r="C40" s="47"/>
      <c r="D40" s="47"/>
    </row>
    <row r="41" spans="2:4" ht="15.75" thickBot="1" x14ac:dyDescent="0.3">
      <c r="B41" s="30">
        <v>22</v>
      </c>
      <c r="C41" s="47"/>
      <c r="D41" s="47"/>
    </row>
    <row r="42" spans="2:4" ht="15.75" thickBot="1" x14ac:dyDescent="0.3">
      <c r="B42" s="30">
        <v>21</v>
      </c>
      <c r="C42" s="47"/>
      <c r="D42" s="47"/>
    </row>
    <row r="43" spans="2:4" ht="15.75" thickBot="1" x14ac:dyDescent="0.3">
      <c r="B43" s="30">
        <v>21</v>
      </c>
      <c r="C43" s="47"/>
      <c r="D43" s="47"/>
    </row>
    <row r="44" spans="2:4" ht="15.75" thickBot="1" x14ac:dyDescent="0.3">
      <c r="B44" s="30">
        <v>20</v>
      </c>
      <c r="C44" s="47"/>
      <c r="D44" s="47"/>
    </row>
    <row r="45" spans="2:4" ht="15.75" thickBot="1" x14ac:dyDescent="0.3">
      <c r="B45" s="30">
        <v>20</v>
      </c>
      <c r="C45" s="47"/>
      <c r="D45" s="47"/>
    </row>
    <row r="46" spans="2:4" ht="15.75" thickBot="1" x14ac:dyDescent="0.3">
      <c r="B46" s="30">
        <v>19</v>
      </c>
      <c r="C46" s="47"/>
      <c r="D46" s="47"/>
    </row>
    <row r="47" spans="2:4" ht="15.75" thickBot="1" x14ac:dyDescent="0.3">
      <c r="B47" s="30">
        <v>19</v>
      </c>
      <c r="C47" s="47"/>
      <c r="D47" s="47"/>
    </row>
    <row r="48" spans="2:4" ht="15.75" thickBot="1" x14ac:dyDescent="0.3">
      <c r="B48" s="30">
        <v>19</v>
      </c>
      <c r="C48" s="47"/>
      <c r="D48" s="47"/>
    </row>
    <row r="49" spans="2:4" ht="15.75" thickBot="1" x14ac:dyDescent="0.3">
      <c r="B49" s="30">
        <v>19</v>
      </c>
      <c r="C49" s="47"/>
      <c r="D49" s="47"/>
    </row>
    <row r="50" spans="2:4" ht="15.75" thickBot="1" x14ac:dyDescent="0.3">
      <c r="B50" s="30">
        <v>18</v>
      </c>
      <c r="C50" s="47"/>
      <c r="D50" s="47"/>
    </row>
    <row r="51" spans="2:4" ht="15.75" thickBot="1" x14ac:dyDescent="0.3">
      <c r="B51" s="30">
        <v>18</v>
      </c>
      <c r="C51" s="47"/>
      <c r="D51" s="47"/>
    </row>
    <row r="52" spans="2:4" ht="15.75" thickBot="1" x14ac:dyDescent="0.3">
      <c r="B52" s="30">
        <v>18</v>
      </c>
      <c r="C52" s="47"/>
      <c r="D52" s="47"/>
    </row>
    <row r="53" spans="2:4" ht="15.75" thickBot="1" x14ac:dyDescent="0.3">
      <c r="B53" s="30">
        <v>17</v>
      </c>
      <c r="C53" s="47"/>
      <c r="D53" s="47"/>
    </row>
    <row r="54" spans="2:4" ht="15.75" thickBot="1" x14ac:dyDescent="0.3">
      <c r="B54" s="30">
        <v>17</v>
      </c>
      <c r="C54" s="47"/>
      <c r="D54" s="47"/>
    </row>
    <row r="55" spans="2:4" ht="15.75" thickBot="1" x14ac:dyDescent="0.3">
      <c r="B55" s="30">
        <v>17</v>
      </c>
      <c r="C55" s="47"/>
      <c r="D55" s="47"/>
    </row>
    <row r="56" spans="2:4" ht="15.75" thickBot="1" x14ac:dyDescent="0.3">
      <c r="B56" s="30">
        <v>17</v>
      </c>
      <c r="C56" s="47"/>
      <c r="D56" s="47"/>
    </row>
    <row r="57" spans="2:4" ht="15.75" thickBot="1" x14ac:dyDescent="0.3">
      <c r="B57" s="30">
        <v>17</v>
      </c>
      <c r="C57" s="47"/>
      <c r="D57" s="47"/>
    </row>
    <row r="58" spans="2:4" ht="15.75" thickBot="1" x14ac:dyDescent="0.3">
      <c r="B58" s="30">
        <v>16</v>
      </c>
      <c r="C58" s="47"/>
      <c r="D58" s="47"/>
    </row>
    <row r="59" spans="2:4" ht="15.75" thickBot="1" x14ac:dyDescent="0.3">
      <c r="B59" s="30">
        <v>15</v>
      </c>
      <c r="C59" s="47"/>
      <c r="D59" s="47"/>
    </row>
    <row r="60" spans="2:4" ht="15.75" thickBot="1" x14ac:dyDescent="0.3">
      <c r="B60" s="30">
        <v>15</v>
      </c>
      <c r="C60" s="47"/>
      <c r="D60" s="47"/>
    </row>
    <row r="61" spans="2:4" ht="15.75" thickBot="1" x14ac:dyDescent="0.3">
      <c r="B61" s="30">
        <v>15</v>
      </c>
      <c r="C61" s="47"/>
      <c r="D61" s="47"/>
    </row>
    <row r="62" spans="2:4" ht="15.75" thickBot="1" x14ac:dyDescent="0.3">
      <c r="B62" s="30">
        <v>15</v>
      </c>
      <c r="C62" s="47"/>
      <c r="D62" s="47"/>
    </row>
    <row r="63" spans="2:4" ht="15.75" thickBot="1" x14ac:dyDescent="0.3">
      <c r="B63" s="30">
        <v>15</v>
      </c>
      <c r="C63" s="47"/>
      <c r="D63" s="47"/>
    </row>
    <row r="64" spans="2:4" ht="15.75" thickBot="1" x14ac:dyDescent="0.3">
      <c r="B64" s="30">
        <v>15</v>
      </c>
      <c r="C64" s="47"/>
      <c r="D64" s="47"/>
    </row>
    <row r="65" spans="2:4" ht="15.75" thickBot="1" x14ac:dyDescent="0.3">
      <c r="B65" s="30">
        <v>15</v>
      </c>
      <c r="C65" s="47"/>
      <c r="D65" s="47"/>
    </row>
    <row r="66" spans="2:4" ht="15.75" thickBot="1" x14ac:dyDescent="0.3">
      <c r="B66" s="30">
        <v>15</v>
      </c>
      <c r="C66" s="47"/>
      <c r="D66" s="47"/>
    </row>
    <row r="67" spans="2:4" ht="15.75" thickBot="1" x14ac:dyDescent="0.3">
      <c r="B67" s="30">
        <v>15</v>
      </c>
      <c r="C67" s="47"/>
      <c r="D67" s="47"/>
    </row>
    <row r="68" spans="2:4" ht="15.75" thickBot="1" x14ac:dyDescent="0.3">
      <c r="B68" s="30">
        <v>15</v>
      </c>
      <c r="C68" s="47"/>
      <c r="D68" s="47"/>
    </row>
    <row r="69" spans="2:4" ht="15.75" thickBot="1" x14ac:dyDescent="0.3">
      <c r="B69" s="30">
        <v>14</v>
      </c>
      <c r="C69" s="47"/>
      <c r="D69" s="47"/>
    </row>
    <row r="70" spans="2:4" ht="15.75" thickBot="1" x14ac:dyDescent="0.3">
      <c r="B70" s="30">
        <v>14</v>
      </c>
      <c r="C70" s="47"/>
      <c r="D70" s="47"/>
    </row>
    <row r="71" spans="2:4" ht="15.75" thickBot="1" x14ac:dyDescent="0.3">
      <c r="B71" s="30">
        <v>14</v>
      </c>
      <c r="C71" s="47"/>
      <c r="D71" s="47"/>
    </row>
    <row r="72" spans="2:4" ht="15.75" thickBot="1" x14ac:dyDescent="0.3">
      <c r="B72" s="30">
        <v>14</v>
      </c>
      <c r="C72" s="47"/>
      <c r="D72" s="47"/>
    </row>
    <row r="73" spans="2:4" ht="15.75" thickBot="1" x14ac:dyDescent="0.3">
      <c r="B73" s="30">
        <v>14</v>
      </c>
      <c r="C73" s="47"/>
      <c r="D73" s="47"/>
    </row>
    <row r="74" spans="2:4" ht="15.75" thickBot="1" x14ac:dyDescent="0.3">
      <c r="B74" s="30">
        <v>14</v>
      </c>
      <c r="C74" s="47"/>
      <c r="D74" s="47"/>
    </row>
    <row r="75" spans="2:4" ht="15.75" thickBot="1" x14ac:dyDescent="0.3">
      <c r="B75" s="30">
        <v>14</v>
      </c>
      <c r="C75" s="47"/>
      <c r="D75" s="47"/>
    </row>
    <row r="76" spans="2:4" ht="15.75" thickBot="1" x14ac:dyDescent="0.3">
      <c r="B76" s="30">
        <v>14</v>
      </c>
      <c r="C76" s="47"/>
      <c r="D76" s="47"/>
    </row>
    <row r="77" spans="2:4" ht="15.75" thickBot="1" x14ac:dyDescent="0.3">
      <c r="B77" s="30">
        <v>14</v>
      </c>
      <c r="C77" s="47"/>
      <c r="D77" s="47"/>
    </row>
    <row r="78" spans="2:4" ht="15.75" thickBot="1" x14ac:dyDescent="0.3">
      <c r="B78" s="30">
        <v>14</v>
      </c>
      <c r="C78" s="47"/>
      <c r="D78" s="47"/>
    </row>
    <row r="79" spans="2:4" ht="15.75" thickBot="1" x14ac:dyDescent="0.3">
      <c r="B79" s="30">
        <v>13</v>
      </c>
      <c r="C79" s="47"/>
      <c r="D79" s="47"/>
    </row>
    <row r="80" spans="2:4" ht="15.75" thickBot="1" x14ac:dyDescent="0.3">
      <c r="B80" s="30">
        <v>13</v>
      </c>
      <c r="C80" s="47"/>
      <c r="D80" s="47"/>
    </row>
    <row r="81" spans="2:4" ht="15.75" thickBot="1" x14ac:dyDescent="0.3">
      <c r="B81" s="30">
        <v>13</v>
      </c>
      <c r="C81" s="47"/>
      <c r="D81" s="47"/>
    </row>
    <row r="82" spans="2:4" ht="15.75" thickBot="1" x14ac:dyDescent="0.3">
      <c r="B82" s="30">
        <v>13</v>
      </c>
      <c r="C82" s="47"/>
      <c r="D82" s="47"/>
    </row>
    <row r="83" spans="2:4" ht="15.75" thickBot="1" x14ac:dyDescent="0.3">
      <c r="B83" s="30">
        <v>13</v>
      </c>
      <c r="C83" s="47"/>
      <c r="D83" s="47"/>
    </row>
    <row r="84" spans="2:4" ht="15.75" thickBot="1" x14ac:dyDescent="0.3">
      <c r="B84" s="30">
        <v>13</v>
      </c>
      <c r="C84" s="47"/>
      <c r="D84" s="47"/>
    </row>
    <row r="85" spans="2:4" ht="15.75" thickBot="1" x14ac:dyDescent="0.3">
      <c r="B85" s="30">
        <v>13</v>
      </c>
      <c r="C85" s="47"/>
      <c r="D85" s="47"/>
    </row>
    <row r="86" spans="2:4" ht="15.75" thickBot="1" x14ac:dyDescent="0.3">
      <c r="B86" s="30">
        <v>13</v>
      </c>
      <c r="C86" s="47"/>
      <c r="D86" s="47"/>
    </row>
    <row r="87" spans="2:4" ht="15.75" thickBot="1" x14ac:dyDescent="0.3">
      <c r="B87" s="30">
        <v>13</v>
      </c>
      <c r="C87" s="47"/>
      <c r="D87" s="47"/>
    </row>
    <row r="88" spans="2:4" ht="15.75" thickBot="1" x14ac:dyDescent="0.3">
      <c r="B88" s="30">
        <v>13</v>
      </c>
      <c r="C88" s="47"/>
      <c r="D88" s="47"/>
    </row>
    <row r="89" spans="2:4" ht="15.75" thickBot="1" x14ac:dyDescent="0.3">
      <c r="B89" s="30">
        <v>12</v>
      </c>
      <c r="C89" s="47"/>
      <c r="D89" s="47"/>
    </row>
    <row r="90" spans="2:4" ht="15.75" thickBot="1" x14ac:dyDescent="0.3">
      <c r="B90" s="30">
        <v>12</v>
      </c>
      <c r="C90" s="47"/>
      <c r="D90" s="47"/>
    </row>
    <row r="91" spans="2:4" ht="15.75" thickBot="1" x14ac:dyDescent="0.3">
      <c r="B91" s="30">
        <v>12</v>
      </c>
      <c r="C91" s="47"/>
      <c r="D91" s="47"/>
    </row>
    <row r="92" spans="2:4" ht="15.75" thickBot="1" x14ac:dyDescent="0.3">
      <c r="B92" s="30">
        <v>12</v>
      </c>
      <c r="C92" s="47"/>
      <c r="D92" s="47"/>
    </row>
    <row r="93" spans="2:4" ht="15.75" thickBot="1" x14ac:dyDescent="0.3">
      <c r="B93" s="30">
        <v>12</v>
      </c>
      <c r="C93" s="47"/>
      <c r="D93" s="47"/>
    </row>
    <row r="94" spans="2:4" ht="15.75" thickBot="1" x14ac:dyDescent="0.3">
      <c r="B94" s="30">
        <v>12</v>
      </c>
      <c r="C94" s="47"/>
      <c r="D94" s="47"/>
    </row>
    <row r="95" spans="2:4" ht="15.75" thickBot="1" x14ac:dyDescent="0.3">
      <c r="B95" s="30">
        <v>12</v>
      </c>
      <c r="C95" s="47"/>
      <c r="D95" s="47"/>
    </row>
    <row r="96" spans="2:4" ht="15.75" thickBot="1" x14ac:dyDescent="0.3">
      <c r="B96" s="30">
        <v>12</v>
      </c>
      <c r="C96" s="47"/>
      <c r="D96" s="47"/>
    </row>
    <row r="97" spans="2:4" ht="15.75" thickBot="1" x14ac:dyDescent="0.3">
      <c r="B97" s="30">
        <v>12</v>
      </c>
      <c r="C97" s="47"/>
      <c r="D97" s="47"/>
    </row>
    <row r="98" spans="2:4" ht="15.75" thickBot="1" x14ac:dyDescent="0.3">
      <c r="B98" s="30">
        <v>12</v>
      </c>
      <c r="C98" s="47"/>
      <c r="D98" s="47"/>
    </row>
    <row r="99" spans="2:4" ht="15.75" thickBot="1" x14ac:dyDescent="0.3">
      <c r="B99" s="30">
        <v>12</v>
      </c>
      <c r="C99" s="47"/>
      <c r="D99" s="47"/>
    </row>
    <row r="100" spans="2:4" ht="15.75" thickBot="1" x14ac:dyDescent="0.3">
      <c r="B100" s="30">
        <v>12</v>
      </c>
      <c r="C100" s="47"/>
      <c r="D100" s="47"/>
    </row>
    <row r="101" spans="2:4" ht="15.75" thickBot="1" x14ac:dyDescent="0.3">
      <c r="B101" s="30">
        <v>12</v>
      </c>
      <c r="C101" s="47"/>
      <c r="D101" s="47"/>
    </row>
    <row r="102" spans="2:4" ht="15.75" thickBot="1" x14ac:dyDescent="0.3">
      <c r="B102" s="30">
        <v>12</v>
      </c>
      <c r="C102" s="47"/>
      <c r="D102" s="47"/>
    </row>
    <row r="103" spans="2:4" ht="15.75" thickBot="1" x14ac:dyDescent="0.3">
      <c r="B103" s="30">
        <v>12</v>
      </c>
      <c r="C103" s="47"/>
      <c r="D103" s="47"/>
    </row>
    <row r="104" spans="2:4" ht="15.75" thickBot="1" x14ac:dyDescent="0.3">
      <c r="B104" s="30">
        <v>12</v>
      </c>
      <c r="C104" s="47"/>
      <c r="D104" s="47"/>
    </row>
    <row r="105" spans="2:4" ht="15.75" thickBot="1" x14ac:dyDescent="0.3">
      <c r="B105" s="30">
        <v>12</v>
      </c>
      <c r="C105" s="47"/>
      <c r="D105" s="47"/>
    </row>
    <row r="106" spans="2:4" ht="15.75" thickBot="1" x14ac:dyDescent="0.3">
      <c r="B106" s="30">
        <v>12</v>
      </c>
      <c r="C106" s="47"/>
      <c r="D106" s="47"/>
    </row>
    <row r="107" spans="2:4" ht="15.75" thickBot="1" x14ac:dyDescent="0.3">
      <c r="B107" s="30">
        <v>12</v>
      </c>
      <c r="C107" s="47"/>
      <c r="D107" s="47"/>
    </row>
    <row r="108" spans="2:4" ht="15.75" thickBot="1" x14ac:dyDescent="0.3">
      <c r="B108" s="30">
        <v>12</v>
      </c>
      <c r="C108" s="47"/>
      <c r="D108" s="47"/>
    </row>
    <row r="109" spans="2:4" ht="15.75" thickBot="1" x14ac:dyDescent="0.3">
      <c r="B109" s="30">
        <v>12</v>
      </c>
      <c r="C109" s="47"/>
      <c r="D109" s="47"/>
    </row>
    <row r="110" spans="2:4" ht="15.75" thickBot="1" x14ac:dyDescent="0.3">
      <c r="B110" s="30">
        <v>12</v>
      </c>
      <c r="C110" s="47"/>
      <c r="D110" s="47"/>
    </row>
    <row r="111" spans="2:4" ht="15.75" thickBot="1" x14ac:dyDescent="0.3">
      <c r="B111" s="30">
        <v>12</v>
      </c>
      <c r="C111" s="47"/>
      <c r="D111" s="47"/>
    </row>
    <row r="112" spans="2:4" ht="15.75" thickBot="1" x14ac:dyDescent="0.3">
      <c r="B112" s="30">
        <v>12</v>
      </c>
      <c r="C112" s="47"/>
      <c r="D112" s="47"/>
    </row>
    <row r="113" spans="2:4" ht="15.75" thickBot="1" x14ac:dyDescent="0.3">
      <c r="B113" s="30">
        <v>12</v>
      </c>
      <c r="C113" s="47"/>
      <c r="D113" s="47"/>
    </row>
    <row r="114" spans="2:4" ht="15.75" thickBot="1" x14ac:dyDescent="0.3">
      <c r="B114" s="30">
        <v>12</v>
      </c>
      <c r="C114" s="47"/>
      <c r="D114" s="47"/>
    </row>
    <row r="115" spans="2:4" ht="15.75" thickBot="1" x14ac:dyDescent="0.3">
      <c r="B115" s="30">
        <v>12</v>
      </c>
      <c r="C115" s="47"/>
      <c r="D115" s="47"/>
    </row>
    <row r="116" spans="2:4" ht="15.75" thickBot="1" x14ac:dyDescent="0.3">
      <c r="B116" s="30">
        <v>12</v>
      </c>
      <c r="C116" s="47"/>
      <c r="D116" s="47"/>
    </row>
    <row r="117" spans="2:4" ht="15.75" thickBot="1" x14ac:dyDescent="0.3">
      <c r="B117" s="30">
        <v>12</v>
      </c>
      <c r="C117" s="47"/>
      <c r="D117" s="47"/>
    </row>
    <row r="118" spans="2:4" ht="15.75" thickBot="1" x14ac:dyDescent="0.3">
      <c r="B118" s="30">
        <v>12</v>
      </c>
      <c r="C118" s="47"/>
      <c r="D118" s="47"/>
    </row>
    <row r="119" spans="2:4" ht="15.75" thickBot="1" x14ac:dyDescent="0.3">
      <c r="B119" s="30">
        <v>12</v>
      </c>
      <c r="C119" s="47"/>
      <c r="D119" s="47"/>
    </row>
    <row r="120" spans="2:4" ht="15.75" thickBot="1" x14ac:dyDescent="0.3">
      <c r="B120" s="30">
        <v>12</v>
      </c>
      <c r="C120" s="47"/>
      <c r="D120" s="47"/>
    </row>
    <row r="121" spans="2:4" ht="15.75" thickBot="1" x14ac:dyDescent="0.3">
      <c r="B121" s="30">
        <v>12</v>
      </c>
      <c r="C121" s="47"/>
      <c r="D121" s="47"/>
    </row>
    <row r="122" spans="2:4" ht="15.75" thickBot="1" x14ac:dyDescent="0.3">
      <c r="B122" s="30">
        <v>12</v>
      </c>
      <c r="C122" s="47"/>
      <c r="D122" s="47"/>
    </row>
    <row r="123" spans="2:4" ht="15.75" thickBot="1" x14ac:dyDescent="0.3">
      <c r="B123" s="30">
        <v>12</v>
      </c>
      <c r="C123" s="47"/>
      <c r="D123" s="47"/>
    </row>
    <row r="124" spans="2:4" ht="15.75" thickBot="1" x14ac:dyDescent="0.3">
      <c r="B124" s="30">
        <v>12</v>
      </c>
      <c r="C124" s="47"/>
      <c r="D124" s="47"/>
    </row>
    <row r="125" spans="2:4" ht="15.75" thickBot="1" x14ac:dyDescent="0.3">
      <c r="B125" s="30">
        <v>12</v>
      </c>
      <c r="C125" s="47"/>
      <c r="D125" s="47"/>
    </row>
    <row r="126" spans="2:4" ht="15.75" thickBot="1" x14ac:dyDescent="0.3">
      <c r="B126" s="30">
        <v>12</v>
      </c>
      <c r="C126" s="47"/>
      <c r="D126" s="47"/>
    </row>
    <row r="127" spans="2:4" ht="15.75" thickBot="1" x14ac:dyDescent="0.3">
      <c r="B127" s="30">
        <v>11</v>
      </c>
      <c r="C127" s="47"/>
      <c r="D127" s="47"/>
    </row>
    <row r="128" spans="2:4" ht="15.75" thickBot="1" x14ac:dyDescent="0.3">
      <c r="B128" s="30">
        <v>11</v>
      </c>
      <c r="C128" s="47"/>
      <c r="D128" s="47"/>
    </row>
    <row r="129" spans="2:4" ht="15.75" thickBot="1" x14ac:dyDescent="0.3">
      <c r="B129" s="30">
        <v>11</v>
      </c>
      <c r="C129" s="47"/>
      <c r="D129" s="47"/>
    </row>
    <row r="130" spans="2:4" ht="15.75" thickBot="1" x14ac:dyDescent="0.3">
      <c r="B130" s="30">
        <v>11</v>
      </c>
      <c r="C130" s="47"/>
      <c r="D130" s="47"/>
    </row>
    <row r="131" spans="2:4" ht="15.75" thickBot="1" x14ac:dyDescent="0.3">
      <c r="B131" s="30">
        <v>11</v>
      </c>
      <c r="C131" s="47"/>
      <c r="D131" s="47"/>
    </row>
    <row r="132" spans="2:4" ht="15.75" thickBot="1" x14ac:dyDescent="0.3">
      <c r="B132" s="30">
        <v>11</v>
      </c>
      <c r="C132" s="47"/>
      <c r="D132" s="47"/>
    </row>
    <row r="133" spans="2:4" ht="15.75" thickBot="1" x14ac:dyDescent="0.3">
      <c r="B133" s="30">
        <v>11</v>
      </c>
      <c r="C133" s="47"/>
      <c r="D133" s="47"/>
    </row>
    <row r="134" spans="2:4" ht="15.75" thickBot="1" x14ac:dyDescent="0.3">
      <c r="B134" s="30">
        <v>11</v>
      </c>
      <c r="C134" s="47"/>
      <c r="D134" s="47"/>
    </row>
    <row r="135" spans="2:4" ht="15.75" thickBot="1" x14ac:dyDescent="0.3">
      <c r="B135" s="30">
        <v>11</v>
      </c>
      <c r="C135" s="47"/>
      <c r="D135" s="47"/>
    </row>
    <row r="136" spans="2:4" ht="15.75" thickBot="1" x14ac:dyDescent="0.3">
      <c r="B136" s="30">
        <v>11</v>
      </c>
      <c r="C136" s="47"/>
      <c r="D136" s="47"/>
    </row>
    <row r="137" spans="2:4" ht="15.75" thickBot="1" x14ac:dyDescent="0.3">
      <c r="B137" s="30">
        <v>11</v>
      </c>
      <c r="C137" s="47"/>
      <c r="D137" s="47"/>
    </row>
    <row r="138" spans="2:4" ht="15.75" thickBot="1" x14ac:dyDescent="0.3">
      <c r="B138" s="30">
        <v>11</v>
      </c>
      <c r="C138" s="47"/>
      <c r="D138" s="47"/>
    </row>
    <row r="139" spans="2:4" ht="15.75" thickBot="1" x14ac:dyDescent="0.3">
      <c r="B139" s="30">
        <v>11</v>
      </c>
      <c r="C139" s="47"/>
      <c r="D139" s="47"/>
    </row>
    <row r="140" spans="2:4" ht="15.75" thickBot="1" x14ac:dyDescent="0.3">
      <c r="B140" s="30">
        <v>10</v>
      </c>
      <c r="C140" s="47"/>
      <c r="D140" s="47"/>
    </row>
    <row r="141" spans="2:4" ht="15.75" thickBot="1" x14ac:dyDescent="0.3">
      <c r="B141" s="30">
        <v>10</v>
      </c>
      <c r="C141" s="47"/>
      <c r="D141" s="47"/>
    </row>
    <row r="142" spans="2:4" ht="15.75" thickBot="1" x14ac:dyDescent="0.3">
      <c r="B142" s="30">
        <v>10</v>
      </c>
      <c r="C142" s="47"/>
      <c r="D142" s="47"/>
    </row>
    <row r="143" spans="2:4" ht="15.75" thickBot="1" x14ac:dyDescent="0.3">
      <c r="B143" s="30">
        <v>10</v>
      </c>
      <c r="C143" s="47"/>
      <c r="D143" s="47"/>
    </row>
    <row r="144" spans="2:4" ht="15.75" thickBot="1" x14ac:dyDescent="0.3">
      <c r="B144" s="30">
        <v>10</v>
      </c>
      <c r="C144" s="47"/>
      <c r="D144" s="47"/>
    </row>
    <row r="145" spans="2:4" ht="15.75" thickBot="1" x14ac:dyDescent="0.3">
      <c r="B145" s="30">
        <v>10</v>
      </c>
      <c r="C145" s="47"/>
      <c r="D145" s="47"/>
    </row>
    <row r="146" spans="2:4" ht="15.75" thickBot="1" x14ac:dyDescent="0.3">
      <c r="B146" s="30">
        <v>10</v>
      </c>
      <c r="C146" s="47"/>
      <c r="D146" s="47"/>
    </row>
    <row r="147" spans="2:4" ht="15.75" thickBot="1" x14ac:dyDescent="0.3">
      <c r="B147" s="30">
        <v>10</v>
      </c>
      <c r="C147" s="47"/>
      <c r="D147" s="47"/>
    </row>
    <row r="148" spans="2:4" ht="15.75" thickBot="1" x14ac:dyDescent="0.3">
      <c r="B148" s="30">
        <v>10</v>
      </c>
      <c r="C148" s="47"/>
      <c r="D148" s="47"/>
    </row>
    <row r="149" spans="2:4" ht="15.75" thickBot="1" x14ac:dyDescent="0.3">
      <c r="B149" s="30">
        <v>10</v>
      </c>
      <c r="C149" s="47"/>
      <c r="D149" s="47"/>
    </row>
    <row r="150" spans="2:4" ht="15.75" thickBot="1" x14ac:dyDescent="0.3">
      <c r="B150" s="30">
        <v>10</v>
      </c>
      <c r="C150" s="47"/>
      <c r="D150" s="47"/>
    </row>
    <row r="151" spans="2:4" ht="15.75" thickBot="1" x14ac:dyDescent="0.3">
      <c r="B151" s="30">
        <v>10</v>
      </c>
      <c r="C151" s="47"/>
      <c r="D151" s="47"/>
    </row>
    <row r="152" spans="2:4" ht="15.75" thickBot="1" x14ac:dyDescent="0.3">
      <c r="B152" s="30">
        <v>10</v>
      </c>
      <c r="C152" s="47"/>
      <c r="D152" s="47"/>
    </row>
    <row r="153" spans="2:4" ht="15.75" thickBot="1" x14ac:dyDescent="0.3">
      <c r="B153" s="30">
        <v>10</v>
      </c>
      <c r="C153" s="47"/>
      <c r="D153" s="47"/>
    </row>
    <row r="154" spans="2:4" ht="15.75" thickBot="1" x14ac:dyDescent="0.3">
      <c r="B154" s="30">
        <v>9</v>
      </c>
      <c r="C154" s="47"/>
      <c r="D154" s="47"/>
    </row>
    <row r="155" spans="2:4" ht="15.75" thickBot="1" x14ac:dyDescent="0.3">
      <c r="B155" s="30">
        <v>9</v>
      </c>
      <c r="C155" s="47"/>
      <c r="D155" s="47"/>
    </row>
    <row r="156" spans="2:4" ht="15.75" thickBot="1" x14ac:dyDescent="0.3">
      <c r="B156" s="30">
        <v>9</v>
      </c>
      <c r="C156" s="47"/>
      <c r="D156" s="47"/>
    </row>
    <row r="157" spans="2:4" ht="15.75" thickBot="1" x14ac:dyDescent="0.3">
      <c r="B157" s="30">
        <v>9</v>
      </c>
      <c r="C157" s="47"/>
      <c r="D157" s="47"/>
    </row>
    <row r="158" spans="2:4" ht="15.75" thickBot="1" x14ac:dyDescent="0.3">
      <c r="B158" s="30">
        <v>9</v>
      </c>
      <c r="C158" s="47"/>
      <c r="D158" s="47"/>
    </row>
    <row r="159" spans="2:4" ht="15.75" thickBot="1" x14ac:dyDescent="0.3">
      <c r="B159" s="30">
        <v>9</v>
      </c>
      <c r="C159" s="47"/>
      <c r="D159" s="47"/>
    </row>
    <row r="160" spans="2:4" ht="15.75" thickBot="1" x14ac:dyDescent="0.3">
      <c r="B160" s="30">
        <v>9</v>
      </c>
      <c r="C160" s="47"/>
      <c r="D160" s="47"/>
    </row>
    <row r="161" spans="2:4" ht="15.75" thickBot="1" x14ac:dyDescent="0.3">
      <c r="B161" s="30">
        <v>9</v>
      </c>
      <c r="C161" s="47"/>
      <c r="D161" s="47"/>
    </row>
    <row r="162" spans="2:4" ht="15.75" thickBot="1" x14ac:dyDescent="0.3">
      <c r="B162" s="30">
        <v>9</v>
      </c>
      <c r="C162" s="47"/>
      <c r="D162" s="47"/>
    </row>
    <row r="163" spans="2:4" ht="15.75" thickBot="1" x14ac:dyDescent="0.3">
      <c r="B163" s="30">
        <v>9</v>
      </c>
      <c r="C163" s="47"/>
      <c r="D163" s="47"/>
    </row>
    <row r="164" spans="2:4" ht="15.75" thickBot="1" x14ac:dyDescent="0.3">
      <c r="B164" s="32">
        <v>9</v>
      </c>
      <c r="C164" s="47"/>
      <c r="D164" s="47"/>
    </row>
    <row r="165" spans="2:4" ht="15.75" thickBot="1" x14ac:dyDescent="0.3">
      <c r="B165" s="28">
        <v>9</v>
      </c>
      <c r="C165" s="47"/>
      <c r="D165" s="47"/>
    </row>
    <row r="166" spans="2:4" ht="15.75" thickBot="1" x14ac:dyDescent="0.3">
      <c r="B166" s="30">
        <v>8</v>
      </c>
      <c r="C166" s="47"/>
      <c r="D166" s="47"/>
    </row>
    <row r="167" spans="2:4" ht="15.75" thickBot="1" x14ac:dyDescent="0.3">
      <c r="B167" s="30">
        <v>8</v>
      </c>
      <c r="C167" s="47"/>
      <c r="D167" s="47"/>
    </row>
    <row r="168" spans="2:4" ht="15.75" thickBot="1" x14ac:dyDescent="0.3">
      <c r="B168" s="30">
        <v>8</v>
      </c>
      <c r="C168" s="47"/>
      <c r="D168" s="47"/>
    </row>
    <row r="169" spans="2:4" ht="15.75" thickBot="1" x14ac:dyDescent="0.3">
      <c r="B169" s="30">
        <v>8</v>
      </c>
      <c r="C169" s="47"/>
      <c r="D169" s="47"/>
    </row>
    <row r="170" spans="2:4" ht="15.75" thickBot="1" x14ac:dyDescent="0.3">
      <c r="B170" s="30">
        <v>8</v>
      </c>
      <c r="C170" s="47"/>
      <c r="D170" s="47"/>
    </row>
    <row r="171" spans="2:4" ht="15.75" thickBot="1" x14ac:dyDescent="0.3">
      <c r="B171" s="30">
        <v>8</v>
      </c>
      <c r="C171" s="47"/>
      <c r="D171" s="47"/>
    </row>
    <row r="172" spans="2:4" ht="15.75" thickBot="1" x14ac:dyDescent="0.3">
      <c r="B172" s="30">
        <v>8</v>
      </c>
      <c r="C172" s="47"/>
      <c r="D172" s="47"/>
    </row>
    <row r="173" spans="2:4" ht="15.75" thickBot="1" x14ac:dyDescent="0.3">
      <c r="B173" s="30">
        <v>8</v>
      </c>
      <c r="C173" s="47"/>
      <c r="D173" s="47"/>
    </row>
    <row r="174" spans="2:4" ht="15.75" thickBot="1" x14ac:dyDescent="0.3">
      <c r="B174" s="30">
        <v>8</v>
      </c>
      <c r="C174" s="47"/>
      <c r="D174" s="47"/>
    </row>
    <row r="175" spans="2:4" ht="15.75" thickBot="1" x14ac:dyDescent="0.3">
      <c r="B175" s="30">
        <v>8</v>
      </c>
      <c r="C175" s="47"/>
      <c r="D175" s="47"/>
    </row>
    <row r="176" spans="2:4" ht="15.75" thickBot="1" x14ac:dyDescent="0.3">
      <c r="B176" s="30">
        <v>8</v>
      </c>
      <c r="C176" s="47"/>
      <c r="D176" s="47"/>
    </row>
    <row r="177" spans="2:4" ht="15.75" thickBot="1" x14ac:dyDescent="0.3">
      <c r="B177" s="30">
        <v>8</v>
      </c>
      <c r="C177" s="47"/>
      <c r="D177" s="47"/>
    </row>
    <row r="178" spans="2:4" ht="15.75" thickBot="1" x14ac:dyDescent="0.3">
      <c r="B178" s="30">
        <v>8</v>
      </c>
      <c r="C178" s="47"/>
      <c r="D178" s="47"/>
    </row>
    <row r="179" spans="2:4" ht="15.75" thickBot="1" x14ac:dyDescent="0.3">
      <c r="B179" s="30">
        <v>8</v>
      </c>
      <c r="C179" s="47"/>
      <c r="D179" s="47"/>
    </row>
    <row r="180" spans="2:4" ht="15.75" thickBot="1" x14ac:dyDescent="0.3">
      <c r="B180" s="30">
        <v>8</v>
      </c>
      <c r="C180" s="47"/>
      <c r="D180" s="47"/>
    </row>
    <row r="181" spans="2:4" ht="15.75" thickBot="1" x14ac:dyDescent="0.3">
      <c r="B181" s="30">
        <v>8</v>
      </c>
      <c r="C181" s="47"/>
      <c r="D181" s="47"/>
    </row>
    <row r="182" spans="2:4" ht="15.75" thickBot="1" x14ac:dyDescent="0.3">
      <c r="B182" s="30">
        <v>8</v>
      </c>
      <c r="C182" s="47"/>
      <c r="D182" s="47"/>
    </row>
    <row r="183" spans="2:4" ht="15.75" thickBot="1" x14ac:dyDescent="0.3">
      <c r="B183" s="30">
        <v>8</v>
      </c>
      <c r="C183" s="47"/>
      <c r="D183" s="47"/>
    </row>
    <row r="184" spans="2:4" ht="15.75" thickBot="1" x14ac:dyDescent="0.3">
      <c r="B184" s="30">
        <v>8</v>
      </c>
      <c r="C184" s="47"/>
      <c r="D184" s="47"/>
    </row>
    <row r="185" spans="2:4" ht="15.75" thickBot="1" x14ac:dyDescent="0.3">
      <c r="B185" s="30">
        <v>8</v>
      </c>
      <c r="C185" s="47"/>
      <c r="D185" s="47"/>
    </row>
    <row r="186" spans="2:4" ht="15.75" thickBot="1" x14ac:dyDescent="0.3">
      <c r="B186" s="30">
        <v>8</v>
      </c>
      <c r="C186" s="47"/>
      <c r="D186" s="47"/>
    </row>
    <row r="187" spans="2:4" ht="15.75" thickBot="1" x14ac:dyDescent="0.3">
      <c r="B187" s="30">
        <v>8</v>
      </c>
      <c r="C187" s="47"/>
      <c r="D187" s="47"/>
    </row>
    <row r="188" spans="2:4" ht="15.75" thickBot="1" x14ac:dyDescent="0.3">
      <c r="B188" s="30">
        <v>8</v>
      </c>
      <c r="C188" s="47"/>
      <c r="D188" s="47"/>
    </row>
    <row r="189" spans="2:4" ht="15.75" thickBot="1" x14ac:dyDescent="0.3">
      <c r="B189" s="30">
        <v>8</v>
      </c>
      <c r="C189" s="47"/>
      <c r="D189" s="47"/>
    </row>
    <row r="190" spans="2:4" ht="15.75" thickBot="1" x14ac:dyDescent="0.3">
      <c r="B190" s="30">
        <v>8</v>
      </c>
      <c r="C190" s="47"/>
      <c r="D190" s="47"/>
    </row>
    <row r="191" spans="2:4" ht="15.75" thickBot="1" x14ac:dyDescent="0.3">
      <c r="B191" s="30">
        <v>8</v>
      </c>
      <c r="C191" s="47"/>
      <c r="D191" s="47"/>
    </row>
    <row r="192" spans="2:4" ht="15.75" thickBot="1" x14ac:dyDescent="0.3">
      <c r="B192" s="30">
        <v>8</v>
      </c>
      <c r="C192" s="47"/>
      <c r="D192" s="47"/>
    </row>
    <row r="193" spans="2:4" ht="15.75" thickBot="1" x14ac:dyDescent="0.3">
      <c r="B193" s="30">
        <v>8</v>
      </c>
      <c r="C193" s="47"/>
      <c r="D193" s="47"/>
    </row>
    <row r="194" spans="2:4" ht="15.75" thickBot="1" x14ac:dyDescent="0.3">
      <c r="B194" s="30">
        <v>8</v>
      </c>
      <c r="C194" s="47"/>
      <c r="D194" s="47"/>
    </row>
    <row r="195" spans="2:4" ht="15.75" thickBot="1" x14ac:dyDescent="0.3">
      <c r="B195" s="30">
        <v>8</v>
      </c>
      <c r="C195" s="47"/>
      <c r="D195" s="47"/>
    </row>
    <row r="196" spans="2:4" ht="15.75" thickBot="1" x14ac:dyDescent="0.3">
      <c r="B196" s="30">
        <v>8</v>
      </c>
      <c r="C196" s="47"/>
      <c r="D196" s="47"/>
    </row>
    <row r="197" spans="2:4" ht="15.75" thickBot="1" x14ac:dyDescent="0.3">
      <c r="B197" s="30">
        <v>8</v>
      </c>
      <c r="C197" s="47"/>
      <c r="D197" s="47"/>
    </row>
    <row r="198" spans="2:4" ht="15.75" thickBot="1" x14ac:dyDescent="0.3">
      <c r="B198" s="30">
        <v>8</v>
      </c>
      <c r="C198" s="47"/>
      <c r="D198" s="47"/>
    </row>
    <row r="199" spans="2:4" ht="15.75" thickBot="1" x14ac:dyDescent="0.3">
      <c r="B199" s="30">
        <v>8</v>
      </c>
      <c r="C199" s="47"/>
      <c r="D199" s="47"/>
    </row>
    <row r="200" spans="2:4" ht="15.75" thickBot="1" x14ac:dyDescent="0.3">
      <c r="B200" s="30">
        <v>7</v>
      </c>
      <c r="C200" s="47"/>
      <c r="D200" s="47"/>
    </row>
    <row r="201" spans="2:4" ht="15.75" thickBot="1" x14ac:dyDescent="0.3">
      <c r="B201" s="30">
        <v>7</v>
      </c>
      <c r="C201" s="47"/>
      <c r="D201" s="47"/>
    </row>
    <row r="202" spans="2:4" ht="15.75" thickBot="1" x14ac:dyDescent="0.3">
      <c r="B202" s="30">
        <v>7</v>
      </c>
      <c r="C202" s="47"/>
      <c r="D202" s="47"/>
    </row>
    <row r="203" spans="2:4" ht="15.75" thickBot="1" x14ac:dyDescent="0.3">
      <c r="B203" s="30">
        <v>7</v>
      </c>
      <c r="C203" s="47"/>
      <c r="D203" s="47"/>
    </row>
    <row r="204" spans="2:4" ht="15.75" thickBot="1" x14ac:dyDescent="0.3">
      <c r="B204" s="30">
        <v>7</v>
      </c>
      <c r="C204" s="47"/>
      <c r="D204" s="47"/>
    </row>
    <row r="205" spans="2:4" ht="15.75" thickBot="1" x14ac:dyDescent="0.3">
      <c r="B205" s="32">
        <v>7</v>
      </c>
      <c r="C205" s="47"/>
      <c r="D205" s="47"/>
    </row>
    <row r="206" spans="2:4" ht="15.75" thickBot="1" x14ac:dyDescent="0.3">
      <c r="B206" s="28">
        <v>7</v>
      </c>
      <c r="C206" s="47"/>
      <c r="D206" s="47"/>
    </row>
    <row r="207" spans="2:4" ht="15.75" thickBot="1" x14ac:dyDescent="0.3">
      <c r="B207" s="30">
        <v>7</v>
      </c>
      <c r="C207" s="47"/>
      <c r="D207" s="47"/>
    </row>
    <row r="208" spans="2:4" ht="15.75" thickBot="1" x14ac:dyDescent="0.3">
      <c r="B208" s="30">
        <v>7</v>
      </c>
      <c r="C208" s="47"/>
      <c r="D208" s="47"/>
    </row>
    <row r="209" spans="2:4" ht="15.75" thickBot="1" x14ac:dyDescent="0.3">
      <c r="B209" s="30">
        <v>7</v>
      </c>
      <c r="C209" s="47"/>
      <c r="D209" s="47"/>
    </row>
    <row r="210" spans="2:4" ht="15.75" thickBot="1" x14ac:dyDescent="0.3">
      <c r="B210" s="30">
        <v>7</v>
      </c>
      <c r="C210" s="47"/>
      <c r="D210" s="47"/>
    </row>
    <row r="211" spans="2:4" ht="15.75" thickBot="1" x14ac:dyDescent="0.3">
      <c r="B211" s="30">
        <v>7</v>
      </c>
      <c r="C211" s="47"/>
      <c r="D211" s="47"/>
    </row>
    <row r="212" spans="2:4" ht="15.75" thickBot="1" x14ac:dyDescent="0.3">
      <c r="B212" s="30">
        <v>7</v>
      </c>
      <c r="C212" s="47"/>
      <c r="D212" s="47"/>
    </row>
    <row r="213" spans="2:4" ht="15.75" thickBot="1" x14ac:dyDescent="0.3">
      <c r="B213" s="30">
        <v>7</v>
      </c>
      <c r="C213" s="47"/>
      <c r="D213" s="47"/>
    </row>
    <row r="214" spans="2:4" ht="15.75" thickBot="1" x14ac:dyDescent="0.3">
      <c r="B214" s="30">
        <v>7</v>
      </c>
      <c r="C214" s="47"/>
      <c r="D214" s="47"/>
    </row>
    <row r="215" spans="2:4" ht="15.75" thickBot="1" x14ac:dyDescent="0.3">
      <c r="B215" s="30">
        <v>7</v>
      </c>
      <c r="C215" s="47"/>
      <c r="D215" s="47"/>
    </row>
    <row r="216" spans="2:4" ht="15.75" thickBot="1" x14ac:dyDescent="0.3">
      <c r="B216" s="30">
        <v>7</v>
      </c>
      <c r="C216" s="47"/>
      <c r="D216" s="47"/>
    </row>
    <row r="217" spans="2:4" ht="15.75" thickBot="1" x14ac:dyDescent="0.3">
      <c r="B217" s="30">
        <v>7</v>
      </c>
      <c r="C217" s="47"/>
      <c r="D217" s="47"/>
    </row>
    <row r="218" spans="2:4" ht="15.75" thickBot="1" x14ac:dyDescent="0.3">
      <c r="B218" s="30">
        <v>7</v>
      </c>
      <c r="C218" s="47"/>
      <c r="D218" s="47"/>
    </row>
    <row r="219" spans="2:4" ht="15.75" thickBot="1" x14ac:dyDescent="0.3">
      <c r="B219" s="30">
        <v>7</v>
      </c>
      <c r="C219" s="47"/>
      <c r="D219" s="47"/>
    </row>
    <row r="220" spans="2:4" ht="15.75" thickBot="1" x14ac:dyDescent="0.3">
      <c r="B220" s="30">
        <v>7</v>
      </c>
      <c r="C220" s="47"/>
      <c r="D220" s="47"/>
    </row>
    <row r="221" spans="2:4" ht="15.75" thickBot="1" x14ac:dyDescent="0.3">
      <c r="B221" s="30">
        <v>7</v>
      </c>
      <c r="C221" s="47"/>
      <c r="D221" s="47"/>
    </row>
    <row r="222" spans="2:4" ht="15.75" thickBot="1" x14ac:dyDescent="0.3">
      <c r="B222" s="30">
        <v>7</v>
      </c>
      <c r="C222" s="47"/>
      <c r="D222" s="47"/>
    </row>
    <row r="223" spans="2:4" ht="15.75" thickBot="1" x14ac:dyDescent="0.3">
      <c r="B223" s="30">
        <v>7</v>
      </c>
      <c r="C223" s="47"/>
      <c r="D223" s="47"/>
    </row>
    <row r="224" spans="2:4" ht="15.75" thickBot="1" x14ac:dyDescent="0.3">
      <c r="B224" s="30">
        <v>7</v>
      </c>
      <c r="C224" s="47"/>
      <c r="D224" s="47"/>
    </row>
    <row r="225" spans="2:4" ht="15.75" thickBot="1" x14ac:dyDescent="0.3">
      <c r="B225" s="30">
        <v>7</v>
      </c>
      <c r="C225" s="47"/>
      <c r="D225" s="47"/>
    </row>
    <row r="226" spans="2:4" ht="15.75" thickBot="1" x14ac:dyDescent="0.3">
      <c r="B226" s="30">
        <v>7</v>
      </c>
      <c r="C226" s="47"/>
      <c r="D226" s="47"/>
    </row>
    <row r="227" spans="2:4" ht="15.75" thickBot="1" x14ac:dyDescent="0.3">
      <c r="B227" s="30">
        <v>7</v>
      </c>
      <c r="C227" s="47"/>
      <c r="D227" s="47"/>
    </row>
    <row r="228" spans="2:4" ht="15.75" thickBot="1" x14ac:dyDescent="0.3">
      <c r="B228" s="30">
        <v>7</v>
      </c>
      <c r="C228" s="47"/>
      <c r="D228" s="47"/>
    </row>
    <row r="229" spans="2:4" ht="15.75" thickBot="1" x14ac:dyDescent="0.3">
      <c r="B229" s="30">
        <v>7</v>
      </c>
      <c r="C229" s="47"/>
      <c r="D229" s="47"/>
    </row>
    <row r="230" spans="2:4" ht="15.75" thickBot="1" x14ac:dyDescent="0.3">
      <c r="B230" s="30">
        <v>7</v>
      </c>
      <c r="C230" s="47"/>
      <c r="D230" s="47"/>
    </row>
    <row r="231" spans="2:4" ht="15.75" thickBot="1" x14ac:dyDescent="0.3">
      <c r="B231" s="30">
        <v>7</v>
      </c>
      <c r="C231" s="47"/>
      <c r="D231" s="47"/>
    </row>
    <row r="232" spans="2:4" ht="15.75" thickBot="1" x14ac:dyDescent="0.3">
      <c r="B232" s="30">
        <v>7</v>
      </c>
      <c r="C232" s="47"/>
      <c r="D232" s="47"/>
    </row>
    <row r="233" spans="2:4" ht="15.75" thickBot="1" x14ac:dyDescent="0.3">
      <c r="B233" s="30">
        <v>7</v>
      </c>
      <c r="C233" s="47"/>
      <c r="D233" s="47"/>
    </row>
    <row r="234" spans="2:4" ht="15.75" thickBot="1" x14ac:dyDescent="0.3">
      <c r="B234" s="30">
        <v>7</v>
      </c>
      <c r="C234" s="47"/>
      <c r="D234" s="47"/>
    </row>
    <row r="235" spans="2:4" ht="15.75" thickBot="1" x14ac:dyDescent="0.3">
      <c r="B235" s="30">
        <v>7</v>
      </c>
      <c r="C235" s="47"/>
      <c r="D235" s="47"/>
    </row>
    <row r="236" spans="2:4" ht="15.75" thickBot="1" x14ac:dyDescent="0.3">
      <c r="B236" s="30">
        <v>7</v>
      </c>
      <c r="C236" s="47"/>
      <c r="D236" s="47"/>
    </row>
    <row r="237" spans="2:4" ht="15.75" thickBot="1" x14ac:dyDescent="0.3">
      <c r="B237" s="30">
        <v>7</v>
      </c>
      <c r="C237" s="47"/>
      <c r="D237" s="47"/>
    </row>
    <row r="238" spans="2:4" ht="15.75" thickBot="1" x14ac:dyDescent="0.3">
      <c r="B238" s="30">
        <v>7</v>
      </c>
      <c r="C238" s="47"/>
      <c r="D238" s="47"/>
    </row>
    <row r="239" spans="2:4" ht="15.75" thickBot="1" x14ac:dyDescent="0.3">
      <c r="B239" s="30">
        <v>7</v>
      </c>
      <c r="C239" s="47"/>
      <c r="D239" s="47"/>
    </row>
    <row r="240" spans="2:4" ht="15.75" thickBot="1" x14ac:dyDescent="0.3">
      <c r="B240" s="30">
        <v>7</v>
      </c>
      <c r="C240" s="47"/>
      <c r="D240" s="47"/>
    </row>
    <row r="241" spans="2:4" ht="15.75" thickBot="1" x14ac:dyDescent="0.3">
      <c r="B241" s="30">
        <v>7</v>
      </c>
      <c r="C241" s="47"/>
      <c r="D241" s="47"/>
    </row>
    <row r="242" spans="2:4" ht="15.75" thickBot="1" x14ac:dyDescent="0.3">
      <c r="B242" s="30">
        <v>6</v>
      </c>
      <c r="C242" s="47"/>
      <c r="D242" s="47"/>
    </row>
    <row r="243" spans="2:4" ht="15.75" thickBot="1" x14ac:dyDescent="0.3">
      <c r="B243" s="30">
        <v>6</v>
      </c>
      <c r="C243" s="47"/>
      <c r="D243" s="47"/>
    </row>
    <row r="244" spans="2:4" ht="15.75" thickBot="1" x14ac:dyDescent="0.3">
      <c r="B244" s="30">
        <v>6</v>
      </c>
      <c r="C244" s="47"/>
      <c r="D244" s="47"/>
    </row>
    <row r="245" spans="2:4" ht="15.75" thickBot="1" x14ac:dyDescent="0.3">
      <c r="B245" s="30">
        <v>6</v>
      </c>
      <c r="C245" s="47"/>
      <c r="D245" s="47"/>
    </row>
    <row r="246" spans="2:4" ht="15.75" thickBot="1" x14ac:dyDescent="0.3">
      <c r="B246" s="30">
        <v>6</v>
      </c>
      <c r="C246" s="47"/>
      <c r="D246" s="47"/>
    </row>
    <row r="247" spans="2:4" ht="15.75" thickBot="1" x14ac:dyDescent="0.3">
      <c r="B247" s="30">
        <v>6</v>
      </c>
      <c r="C247" s="47"/>
      <c r="D247" s="47"/>
    </row>
    <row r="248" spans="2:4" ht="15.75" thickBot="1" x14ac:dyDescent="0.3">
      <c r="B248" s="30">
        <v>6</v>
      </c>
      <c r="C248" s="47"/>
      <c r="D248" s="47"/>
    </row>
    <row r="249" spans="2:4" ht="15.75" thickBot="1" x14ac:dyDescent="0.3">
      <c r="B249" s="30">
        <v>6</v>
      </c>
      <c r="C249" s="47"/>
      <c r="D249" s="47"/>
    </row>
    <row r="250" spans="2:4" ht="15.75" thickBot="1" x14ac:dyDescent="0.3">
      <c r="B250" s="30">
        <v>6</v>
      </c>
      <c r="C250" s="47"/>
      <c r="D250" s="47"/>
    </row>
    <row r="251" spans="2:4" ht="15.75" thickBot="1" x14ac:dyDescent="0.3">
      <c r="B251" s="30">
        <v>6</v>
      </c>
      <c r="C251" s="47"/>
      <c r="D251" s="47"/>
    </row>
    <row r="252" spans="2:4" ht="15.75" thickBot="1" x14ac:dyDescent="0.3">
      <c r="B252" s="30">
        <v>6</v>
      </c>
      <c r="C252" s="47"/>
      <c r="D252" s="47"/>
    </row>
    <row r="253" spans="2:4" ht="15.75" thickBot="1" x14ac:dyDescent="0.3">
      <c r="B253" s="30">
        <v>6</v>
      </c>
      <c r="C253" s="47"/>
      <c r="D253" s="47"/>
    </row>
    <row r="254" spans="2:4" ht="15.75" thickBot="1" x14ac:dyDescent="0.3">
      <c r="B254" s="30">
        <v>6</v>
      </c>
      <c r="C254" s="47"/>
      <c r="D254" s="47"/>
    </row>
    <row r="255" spans="2:4" ht="15.75" thickBot="1" x14ac:dyDescent="0.3">
      <c r="B255" s="30">
        <v>6</v>
      </c>
      <c r="C255" s="47"/>
      <c r="D255" s="47"/>
    </row>
    <row r="256" spans="2:4" ht="15.75" thickBot="1" x14ac:dyDescent="0.3">
      <c r="B256" s="30">
        <v>6</v>
      </c>
      <c r="C256" s="47"/>
      <c r="D256" s="47"/>
    </row>
    <row r="257" spans="2:4" ht="15.75" thickBot="1" x14ac:dyDescent="0.3">
      <c r="B257" s="30">
        <v>6</v>
      </c>
      <c r="C257" s="47"/>
      <c r="D257" s="47"/>
    </row>
    <row r="258" spans="2:4" ht="15.75" thickBot="1" x14ac:dyDescent="0.3">
      <c r="B258" s="30">
        <v>6</v>
      </c>
      <c r="C258" s="47"/>
      <c r="D258" s="47"/>
    </row>
    <row r="259" spans="2:4" ht="15.75" thickBot="1" x14ac:dyDescent="0.3">
      <c r="B259" s="30">
        <v>6</v>
      </c>
      <c r="C259" s="47"/>
      <c r="D259" s="47"/>
    </row>
    <row r="260" spans="2:4" ht="15.75" thickBot="1" x14ac:dyDescent="0.3">
      <c r="B260" s="30">
        <v>6</v>
      </c>
      <c r="C260" s="47"/>
      <c r="D260" s="47"/>
    </row>
    <row r="261" spans="2:4" ht="15.75" thickBot="1" x14ac:dyDescent="0.3">
      <c r="B261" s="30">
        <v>6</v>
      </c>
      <c r="C261" s="47"/>
      <c r="D261" s="47"/>
    </row>
    <row r="262" spans="2:4" ht="15.75" thickBot="1" x14ac:dyDescent="0.3">
      <c r="B262" s="30">
        <v>6</v>
      </c>
      <c r="C262" s="47"/>
      <c r="D262" s="47"/>
    </row>
    <row r="263" spans="2:4" ht="15.75" thickBot="1" x14ac:dyDescent="0.3">
      <c r="B263" s="30">
        <v>6</v>
      </c>
      <c r="C263" s="47"/>
      <c r="D263" s="47"/>
    </row>
    <row r="264" spans="2:4" ht="15.75" thickBot="1" x14ac:dyDescent="0.3">
      <c r="B264" s="30">
        <v>6</v>
      </c>
      <c r="C264" s="47"/>
      <c r="D264" s="47"/>
    </row>
    <row r="265" spans="2:4" ht="15.75" thickBot="1" x14ac:dyDescent="0.3">
      <c r="B265" s="30">
        <v>6</v>
      </c>
      <c r="C265" s="47"/>
      <c r="D265" s="47"/>
    </row>
    <row r="266" spans="2:4" ht="15.75" thickBot="1" x14ac:dyDescent="0.3">
      <c r="B266" s="30">
        <v>6</v>
      </c>
      <c r="C266" s="47"/>
      <c r="D266" s="47"/>
    </row>
    <row r="267" spans="2:4" ht="15.75" thickBot="1" x14ac:dyDescent="0.3">
      <c r="B267" s="32">
        <v>6</v>
      </c>
      <c r="C267" s="47"/>
      <c r="D267" s="47"/>
    </row>
    <row r="268" spans="2:4" ht="15.75" thickBot="1" x14ac:dyDescent="0.3">
      <c r="B268" s="28">
        <v>6</v>
      </c>
      <c r="C268" s="47"/>
      <c r="D268" s="47"/>
    </row>
    <row r="269" spans="2:4" ht="15.75" thickBot="1" x14ac:dyDescent="0.3">
      <c r="B269" s="30">
        <v>6</v>
      </c>
      <c r="C269" s="47"/>
      <c r="D269" s="47"/>
    </row>
    <row r="270" spans="2:4" ht="15.75" thickBot="1" x14ac:dyDescent="0.3">
      <c r="B270" s="30">
        <v>6</v>
      </c>
      <c r="C270" s="47"/>
      <c r="D270" s="47"/>
    </row>
    <row r="271" spans="2:4" ht="15.75" thickBot="1" x14ac:dyDescent="0.3">
      <c r="B271" s="30">
        <v>6</v>
      </c>
      <c r="C271" s="47"/>
      <c r="D271" s="47"/>
    </row>
    <row r="272" spans="2:4" ht="15.75" thickBot="1" x14ac:dyDescent="0.3">
      <c r="B272" s="30">
        <v>6</v>
      </c>
      <c r="C272" s="47"/>
      <c r="D272" s="47"/>
    </row>
    <row r="273" spans="2:4" ht="15.75" thickBot="1" x14ac:dyDescent="0.3">
      <c r="B273" s="30">
        <v>6</v>
      </c>
      <c r="C273" s="47"/>
      <c r="D273" s="47"/>
    </row>
    <row r="274" spans="2:4" ht="15.75" thickBot="1" x14ac:dyDescent="0.3">
      <c r="B274" s="30">
        <v>6</v>
      </c>
      <c r="C274" s="47"/>
      <c r="D274" s="47"/>
    </row>
    <row r="275" spans="2:4" ht="15.75" thickBot="1" x14ac:dyDescent="0.3">
      <c r="B275" s="30">
        <v>6</v>
      </c>
      <c r="C275" s="47"/>
      <c r="D275" s="47"/>
    </row>
    <row r="276" spans="2:4" ht="15.75" thickBot="1" x14ac:dyDescent="0.3">
      <c r="B276" s="30">
        <v>6</v>
      </c>
      <c r="C276" s="47"/>
      <c r="D276" s="47"/>
    </row>
    <row r="277" spans="2:4" ht="15.75" thickBot="1" x14ac:dyDescent="0.3">
      <c r="B277" s="30">
        <v>6</v>
      </c>
      <c r="C277" s="47"/>
      <c r="D277" s="47"/>
    </row>
    <row r="278" spans="2:4" ht="15.75" thickBot="1" x14ac:dyDescent="0.3">
      <c r="B278" s="30">
        <v>6</v>
      </c>
      <c r="C278" s="47"/>
      <c r="D278" s="47"/>
    </row>
    <row r="279" spans="2:4" ht="15.75" thickBot="1" x14ac:dyDescent="0.3">
      <c r="B279" s="30">
        <v>6</v>
      </c>
      <c r="C279" s="47"/>
      <c r="D279" s="47"/>
    </row>
    <row r="280" spans="2:4" ht="15.75" thickBot="1" x14ac:dyDescent="0.3">
      <c r="B280" s="30">
        <v>6</v>
      </c>
      <c r="C280" s="47"/>
      <c r="D280" s="47"/>
    </row>
    <row r="281" spans="2:4" ht="15.75" thickBot="1" x14ac:dyDescent="0.3">
      <c r="B281" s="30">
        <v>6</v>
      </c>
      <c r="C281" s="47"/>
      <c r="D281" s="47"/>
    </row>
    <row r="282" spans="2:4" ht="15.75" thickBot="1" x14ac:dyDescent="0.3">
      <c r="B282" s="30">
        <v>6</v>
      </c>
      <c r="C282" s="47"/>
      <c r="D282" s="47"/>
    </row>
    <row r="283" spans="2:4" ht="15.75" thickBot="1" x14ac:dyDescent="0.3">
      <c r="B283" s="30">
        <v>6</v>
      </c>
      <c r="C283" s="47"/>
      <c r="D283" s="47"/>
    </row>
    <row r="284" spans="2:4" ht="15.75" thickBot="1" x14ac:dyDescent="0.3">
      <c r="B284" s="30">
        <v>6</v>
      </c>
      <c r="C284" s="47"/>
      <c r="D284" s="47"/>
    </row>
    <row r="285" spans="2:4" ht="15.75" thickBot="1" x14ac:dyDescent="0.3">
      <c r="B285" s="30">
        <v>6</v>
      </c>
      <c r="C285" s="47"/>
      <c r="D285" s="47"/>
    </row>
    <row r="286" spans="2:4" ht="15.75" thickBot="1" x14ac:dyDescent="0.3">
      <c r="B286" s="30">
        <v>6</v>
      </c>
      <c r="C286" s="47"/>
      <c r="D286" s="47"/>
    </row>
    <row r="287" spans="2:4" ht="15.75" thickBot="1" x14ac:dyDescent="0.3">
      <c r="B287" s="30">
        <v>6</v>
      </c>
      <c r="C287" s="47"/>
      <c r="D287" s="47"/>
    </row>
    <row r="288" spans="2:4" ht="15.75" thickBot="1" x14ac:dyDescent="0.3">
      <c r="B288" s="30">
        <v>6</v>
      </c>
      <c r="C288" s="47"/>
      <c r="D288" s="47"/>
    </row>
    <row r="289" spans="2:9" ht="15.75" thickBot="1" x14ac:dyDescent="0.3">
      <c r="B289" s="30">
        <v>6</v>
      </c>
      <c r="C289" s="47"/>
      <c r="D289" s="47"/>
    </row>
    <row r="290" spans="2:9" ht="15.75" thickBot="1" x14ac:dyDescent="0.3">
      <c r="B290" s="30">
        <v>6</v>
      </c>
      <c r="C290" s="47"/>
      <c r="D290" s="47"/>
    </row>
    <row r="291" spans="2:9" ht="15.75" thickBot="1" x14ac:dyDescent="0.3">
      <c r="B291" s="30">
        <v>6</v>
      </c>
      <c r="C291" s="47"/>
      <c r="D291" s="47"/>
    </row>
    <row r="292" spans="2:9" ht="15.75" thickBot="1" x14ac:dyDescent="0.3">
      <c r="B292" s="30">
        <v>6</v>
      </c>
      <c r="C292" s="47"/>
      <c r="D292" s="47"/>
    </row>
    <row r="293" spans="2:9" ht="15.75" thickBot="1" x14ac:dyDescent="0.3">
      <c r="B293" s="32">
        <v>6</v>
      </c>
      <c r="C293" s="47"/>
      <c r="D293" s="47"/>
    </row>
    <row r="294" spans="2:9" ht="15.75" thickBot="1" x14ac:dyDescent="0.3">
      <c r="B294" s="28">
        <v>6</v>
      </c>
      <c r="C294" s="47"/>
      <c r="D294" s="47"/>
    </row>
    <row r="295" spans="2:9" ht="15.75" thickBot="1" x14ac:dyDescent="0.3">
      <c r="B295" s="30">
        <v>6</v>
      </c>
      <c r="C295" s="47"/>
      <c r="D295" s="47"/>
    </row>
    <row r="296" spans="2:9" ht="15.75" thickBot="1" x14ac:dyDescent="0.3">
      <c r="B296" s="30">
        <v>6</v>
      </c>
      <c r="C296" s="47"/>
      <c r="D296" s="47"/>
    </row>
    <row r="297" spans="2:9" ht="15.75" thickBot="1" x14ac:dyDescent="0.3">
      <c r="B297" s="30">
        <v>5</v>
      </c>
      <c r="C297" s="47"/>
      <c r="D297" s="47"/>
    </row>
    <row r="298" spans="2:9" ht="15.75" thickBot="1" x14ac:dyDescent="0.3">
      <c r="B298" s="30">
        <v>5</v>
      </c>
      <c r="C298" s="47"/>
      <c r="D298" s="47"/>
    </row>
    <row r="299" spans="2:9" ht="15.75" thickBot="1" x14ac:dyDescent="0.3">
      <c r="B299" s="30">
        <v>5</v>
      </c>
      <c r="C299" s="47"/>
      <c r="D299" s="47"/>
    </row>
    <row r="300" spans="2:9" ht="15.75" thickBot="1" x14ac:dyDescent="0.3">
      <c r="B300" s="30">
        <v>5</v>
      </c>
      <c r="C300" s="47"/>
      <c r="D300" s="47"/>
      <c r="I300" s="12"/>
    </row>
    <row r="301" spans="2:9" ht="15.75" thickBot="1" x14ac:dyDescent="0.3">
      <c r="B301" s="30">
        <v>5</v>
      </c>
      <c r="C301" s="47"/>
      <c r="D301" s="47"/>
      <c r="I301" s="12" t="s">
        <v>31</v>
      </c>
    </row>
    <row r="302" spans="2:9" ht="15.75" thickBot="1" x14ac:dyDescent="0.3">
      <c r="B302" s="30">
        <v>5</v>
      </c>
      <c r="C302" s="47"/>
      <c r="D302" s="47"/>
    </row>
    <row r="303" spans="2:9" ht="15.75" thickBot="1" x14ac:dyDescent="0.3">
      <c r="B303" s="30">
        <v>5</v>
      </c>
      <c r="C303" s="47"/>
      <c r="D303" s="47"/>
    </row>
    <row r="304" spans="2:9" ht="15.75" thickBot="1" x14ac:dyDescent="0.3">
      <c r="B304" s="32">
        <v>5</v>
      </c>
      <c r="C304" s="47"/>
      <c r="D304" s="47"/>
    </row>
  </sheetData>
  <sortState ref="B4:B304">
    <sortCondition descending="1" ref="B3"/>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wcpges</dc:creator>
  <cp:lastModifiedBy>Dr William Patterson</cp:lastModifiedBy>
  <dcterms:created xsi:type="dcterms:W3CDTF">2016-01-15T00:24:20Z</dcterms:created>
  <dcterms:modified xsi:type="dcterms:W3CDTF">2017-09-04T17:19:46Z</dcterms:modified>
</cp:coreProperties>
</file>