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WCPGE\Documents\Intercomputer 2018F12\Research - WCP\Global Warming\"/>
    </mc:Choice>
  </mc:AlternateContent>
  <xr:revisionPtr revIDLastSave="0" documentId="13_ncr:1_{E4E93C5A-DCD4-4007-9851-0404CC0D106B}" xr6:coauthVersionLast="45" xr6:coauthVersionMax="45" xr10:uidLastSave="{00000000-0000-0000-0000-000000000000}"/>
  <bookViews>
    <workbookView minimized="1" xWindow="3165" yWindow="2385" windowWidth="10020" windowHeight="11955" xr2:uid="{B570DEC8-E604-4964-AF18-6032A697FAF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4" i="1" l="1"/>
  <c r="S40" i="1"/>
  <c r="S36" i="1"/>
  <c r="S32" i="1"/>
  <c r="N44" i="1"/>
  <c r="N40" i="1"/>
  <c r="N36" i="1"/>
  <c r="N32" i="1"/>
  <c r="G29" i="1"/>
  <c r="H26" i="1"/>
  <c r="H29" i="1" s="1"/>
  <c r="E26" i="1"/>
  <c r="D81" i="1"/>
  <c r="D79" i="1"/>
  <c r="C13" i="1"/>
  <c r="V50" i="1"/>
  <c r="U50" i="1"/>
  <c r="T50" i="1"/>
  <c r="S50" i="1"/>
  <c r="R50" i="1"/>
  <c r="Q50" i="1"/>
  <c r="P50" i="1"/>
  <c r="O50" i="1"/>
  <c r="N50" i="1"/>
  <c r="M50" i="1"/>
  <c r="L50" i="1"/>
  <c r="K50" i="1"/>
  <c r="J50" i="1"/>
  <c r="J49" i="1"/>
  <c r="J48" i="1"/>
  <c r="J47" i="1"/>
  <c r="J46" i="1"/>
  <c r="J45" i="1"/>
  <c r="J44" i="1"/>
  <c r="J43" i="1"/>
  <c r="J42" i="1"/>
  <c r="J41" i="1"/>
  <c r="J40" i="1"/>
  <c r="J39" i="1"/>
  <c r="J38" i="1"/>
  <c r="J37" i="1"/>
  <c r="J36" i="1"/>
  <c r="J35" i="1"/>
  <c r="J34" i="1"/>
  <c r="J33" i="1"/>
  <c r="J32" i="1"/>
  <c r="J31" i="1"/>
  <c r="J30" i="1"/>
  <c r="J29" i="1"/>
  <c r="B19" i="1" l="1"/>
  <c r="G9" i="1"/>
  <c r="G7" i="1"/>
  <c r="V22" i="1" l="1"/>
  <c r="U22" i="1"/>
  <c r="T22" i="1"/>
  <c r="S22" i="1"/>
  <c r="R22" i="1"/>
  <c r="Q22" i="1"/>
  <c r="P22" i="1"/>
  <c r="O22" i="1"/>
  <c r="N22" i="1"/>
  <c r="M22" i="1"/>
  <c r="L22" i="1"/>
  <c r="K22" i="1"/>
  <c r="J22" i="1"/>
  <c r="V21" i="1"/>
  <c r="U21" i="1"/>
  <c r="T21" i="1"/>
  <c r="S21" i="1"/>
  <c r="R21" i="1"/>
  <c r="Q21" i="1"/>
  <c r="P21" i="1"/>
  <c r="O21" i="1"/>
  <c r="N21" i="1"/>
  <c r="M21" i="1"/>
  <c r="L21" i="1"/>
  <c r="K21" i="1"/>
  <c r="J21" i="1"/>
  <c r="V20" i="1"/>
  <c r="U20" i="1"/>
  <c r="T20" i="1"/>
  <c r="S20" i="1"/>
  <c r="R20" i="1"/>
  <c r="Q20" i="1"/>
  <c r="P20" i="1"/>
  <c r="O20" i="1"/>
  <c r="N20" i="1"/>
  <c r="M20" i="1"/>
  <c r="L20" i="1"/>
  <c r="K20" i="1"/>
  <c r="J20" i="1"/>
  <c r="V19" i="1"/>
  <c r="U19" i="1"/>
  <c r="T19" i="1"/>
  <c r="S19" i="1"/>
  <c r="R19" i="1"/>
  <c r="Q19" i="1"/>
  <c r="P19" i="1"/>
  <c r="O19" i="1"/>
  <c r="N19" i="1"/>
  <c r="M19" i="1"/>
  <c r="L19" i="1"/>
  <c r="K19" i="1"/>
  <c r="J19" i="1"/>
  <c r="V18" i="1"/>
  <c r="U18" i="1"/>
  <c r="T18" i="1"/>
  <c r="S18" i="1"/>
  <c r="R18" i="1"/>
  <c r="Q18" i="1"/>
  <c r="P18" i="1"/>
  <c r="O18" i="1"/>
  <c r="N18" i="1"/>
  <c r="M18" i="1"/>
  <c r="L18" i="1"/>
  <c r="K18" i="1"/>
  <c r="J18" i="1"/>
  <c r="V17" i="1"/>
  <c r="U17" i="1"/>
  <c r="T17" i="1"/>
  <c r="S17" i="1"/>
  <c r="R17" i="1"/>
  <c r="Q17" i="1"/>
  <c r="P17" i="1"/>
  <c r="O17" i="1"/>
  <c r="N17" i="1"/>
  <c r="M17" i="1"/>
  <c r="L17" i="1"/>
  <c r="K17" i="1"/>
  <c r="J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P16" i="1"/>
  <c r="O16" i="1"/>
  <c r="N16" i="1"/>
  <c r="P15" i="1"/>
  <c r="O15" i="1"/>
  <c r="N15" i="1"/>
  <c r="P14" i="1"/>
  <c r="O14" i="1"/>
  <c r="N14" i="1"/>
  <c r="P13" i="1"/>
  <c r="O13" i="1"/>
  <c r="N13" i="1"/>
  <c r="P12" i="1"/>
  <c r="O12" i="1"/>
  <c r="N12" i="1"/>
  <c r="P11" i="1"/>
  <c r="O11" i="1"/>
  <c r="N11" i="1"/>
  <c r="P10" i="1"/>
  <c r="O10" i="1"/>
  <c r="N10" i="1"/>
  <c r="M16" i="1"/>
  <c r="M15" i="1"/>
  <c r="M14" i="1"/>
  <c r="M13" i="1"/>
  <c r="M12" i="1"/>
  <c r="M11" i="1"/>
  <c r="M10" i="1"/>
  <c r="L16" i="1"/>
  <c r="L15" i="1"/>
  <c r="L14" i="1"/>
  <c r="L13" i="1"/>
  <c r="L12" i="1"/>
  <c r="L11" i="1"/>
  <c r="L10" i="1"/>
  <c r="K10" i="1"/>
  <c r="K11" i="1"/>
  <c r="K12" i="1"/>
  <c r="K13" i="1"/>
  <c r="K14" i="1"/>
  <c r="K15" i="1"/>
  <c r="K16" i="1"/>
  <c r="J16" i="1"/>
  <c r="J15" i="1"/>
  <c r="J14" i="1"/>
  <c r="J13" i="1"/>
  <c r="J12" i="1"/>
  <c r="J11" i="1"/>
  <c r="J10" i="1"/>
  <c r="D17" i="1"/>
  <c r="D16" i="1"/>
  <c r="D15" i="1"/>
  <c r="D14" i="1"/>
  <c r="D13" i="1"/>
  <c r="B26" i="1"/>
  <c r="B20" i="1"/>
  <c r="E9" i="1"/>
  <c r="E8" i="1"/>
  <c r="C26" i="1" l="1"/>
  <c r="F26" i="1" s="1"/>
  <c r="F29" i="1" s="1"/>
  <c r="D26" i="1"/>
  <c r="G26" i="1" s="1"/>
  <c r="B6" i="1"/>
  <c r="C17" i="1"/>
  <c r="C16" i="1"/>
  <c r="C15" i="1"/>
  <c r="C14" i="1"/>
</calcChain>
</file>

<file path=xl/sharedStrings.xml><?xml version="1.0" encoding="utf-8"?>
<sst xmlns="http://schemas.openxmlformats.org/spreadsheetml/2006/main" count="63" uniqueCount="53">
  <si>
    <t>William C. Patterson, Ph.D.</t>
  </si>
  <si>
    <t>Lighting $/Ft2</t>
  </si>
  <si>
    <t>Illuminating Downtown Office Buildings</t>
  </si>
  <si>
    <t>Downtown Structures</t>
  </si>
  <si>
    <t>USX</t>
  </si>
  <si>
    <t>One PPG</t>
  </si>
  <si>
    <t>Pgh Total</t>
  </si>
  <si>
    <t>USA</t>
  </si>
  <si>
    <t>Sq Ft</t>
  </si>
  <si>
    <t>Typical</t>
  </si>
  <si>
    <t>$Lighting/Yr</t>
  </si>
  <si>
    <t>Lighting KWH/Ft2</t>
  </si>
  <si>
    <t>Lighting $/KWH</t>
  </si>
  <si>
    <t>Ft2</t>
  </si>
  <si>
    <t>KWH/Yr</t>
  </si>
  <si>
    <t>$/Yr</t>
  </si>
  <si>
    <t>$/KWH</t>
  </si>
  <si>
    <t>KWH/Ft2</t>
  </si>
  <si>
    <t>Buildings/Downtown</t>
  </si>
  <si>
    <t>USA Downtown Buildings</t>
  </si>
  <si>
    <t>Interval Lighting</t>
  </si>
  <si>
    <t>% Lights On</t>
  </si>
  <si>
    <t>National</t>
  </si>
  <si>
    <t>% Lights Off</t>
  </si>
  <si>
    <t>Change Frequency</t>
  </si>
  <si>
    <t>Hours</t>
  </si>
  <si>
    <t>Seconds</t>
  </si>
  <si>
    <t>Minutes</t>
  </si>
  <si>
    <t>Proportion</t>
  </si>
  <si>
    <t>Pounds of Coal to Burn 100W Light Bulb One Year</t>
  </si>
  <si>
    <t>Tons of Coal To Light Pittsburgh One Year</t>
  </si>
  <si>
    <t>City (Pgh)</t>
  </si>
  <si>
    <t>Savings remain the same as long as proportion of on-off time is unchanged.</t>
  </si>
  <si>
    <t>Humanity Needs Night Lights, Empty Buildings Do Not.</t>
  </si>
  <si>
    <t>Pounds of Coal to Generate One KWH of Electricity</t>
  </si>
  <si>
    <t>City Energy Conservation Night Lighting</t>
  </si>
  <si>
    <t>Parking</t>
  </si>
  <si>
    <t>Sidewalk</t>
  </si>
  <si>
    <t>Miracle Mile Shopping Center</t>
  </si>
  <si>
    <t>Monroeville, Pennsylvania</t>
  </si>
  <si>
    <t>34 Merchants</t>
  </si>
  <si>
    <t>Retail Square Feet</t>
  </si>
  <si>
    <t>Shopping Ctr</t>
  </si>
  <si>
    <t>Let City Lights "Twinkle" At Night and Mother Nature Will Again Smile Broadly</t>
  </si>
  <si>
    <t>Annual $ Savings</t>
  </si>
  <si>
    <t>KWH/Yr Saved</t>
  </si>
  <si>
    <t>Coal Saved T/Yr</t>
  </si>
  <si>
    <t>Estimated $Lighting/Yr</t>
  </si>
  <si>
    <t>Estimated KWH/Yr</t>
  </si>
  <si>
    <t>consumer light bill</t>
  </si>
  <si>
    <t>internet source</t>
  </si>
  <si>
    <t>Reference: 1 BR Apartment</t>
  </si>
  <si>
    <t>seems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</si>
</sst>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13"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1"/>
      <color rgb="FFFFFF00"/>
      <name val="Calibri"/>
      <family val="2"/>
      <scheme val="minor"/>
    </font>
    <font>
      <i/>
      <sz val="11"/>
      <color theme="1"/>
      <name val="Calibri"/>
      <family val="2"/>
      <scheme val="minor"/>
    </font>
    <font>
      <i/>
      <sz val="11"/>
      <color rgb="FF006100"/>
      <name val="Calibri"/>
      <family val="2"/>
      <scheme val="minor"/>
    </font>
    <font>
      <b/>
      <i/>
      <sz val="11"/>
      <color theme="1"/>
      <name val="Calibri"/>
      <family val="2"/>
      <scheme val="minor"/>
    </font>
    <font>
      <b/>
      <sz val="26"/>
      <color theme="1"/>
      <name val="Calibri"/>
      <family val="2"/>
      <scheme val="minor"/>
    </font>
    <font>
      <sz val="18"/>
      <color theme="1"/>
      <name val="Brush Script MT"/>
      <family val="4"/>
    </font>
    <font>
      <b/>
      <sz val="16"/>
      <color rgb="FFFFFF00"/>
      <name val="Brush Script MT"/>
      <family val="4"/>
    </font>
    <font>
      <b/>
      <sz val="11"/>
      <name val="Calibri"/>
      <family val="2"/>
      <scheme val="minor"/>
    </font>
    <font>
      <sz val="9"/>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
    <border>
      <left/>
      <right/>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1">
    <xf numFmtId="0" fontId="0" fillId="0" borderId="0" xfId="0"/>
    <xf numFmtId="0" fontId="0" fillId="4" borderId="0" xfId="0" applyFill="1"/>
    <xf numFmtId="0" fontId="4" fillId="5" borderId="0" xfId="0" applyFont="1" applyFill="1"/>
    <xf numFmtId="0" fontId="4" fillId="5" borderId="0" xfId="0" applyFont="1" applyFill="1" applyAlignment="1">
      <alignment horizontal="center"/>
    </xf>
    <xf numFmtId="8" fontId="1" fillId="2" borderId="0" xfId="1" applyNumberFormat="1" applyAlignment="1">
      <alignment horizontal="center"/>
    </xf>
    <xf numFmtId="0" fontId="3" fillId="0" borderId="0" xfId="0" applyFont="1"/>
    <xf numFmtId="3" fontId="0" fillId="0" borderId="0" xfId="0" applyNumberFormat="1" applyAlignment="1">
      <alignment horizontal="center"/>
    </xf>
    <xf numFmtId="0" fontId="0" fillId="0" borderId="0" xfId="0" applyAlignment="1">
      <alignment horizontal="center"/>
    </xf>
    <xf numFmtId="6" fontId="2" fillId="3" borderId="0" xfId="2" applyNumberFormat="1" applyAlignment="1">
      <alignment horizontal="center"/>
    </xf>
    <xf numFmtId="2" fontId="2" fillId="3" borderId="0" xfId="2" applyNumberFormat="1" applyAlignment="1">
      <alignment horizontal="center"/>
    </xf>
    <xf numFmtId="8" fontId="2" fillId="3" borderId="0" xfId="2" applyNumberFormat="1" applyAlignment="1">
      <alignment horizontal="center"/>
    </xf>
    <xf numFmtId="164" fontId="2" fillId="3" borderId="0" xfId="2" applyNumberFormat="1" applyAlignment="1">
      <alignment horizontal="center"/>
    </xf>
    <xf numFmtId="0" fontId="3" fillId="0" borderId="0" xfId="0" applyFont="1" applyAlignment="1">
      <alignment horizontal="left"/>
    </xf>
    <xf numFmtId="1" fontId="2" fillId="3" borderId="0" xfId="2" applyNumberFormat="1" applyAlignment="1">
      <alignment horizontal="center"/>
    </xf>
    <xf numFmtId="3" fontId="2" fillId="3" borderId="0" xfId="2" applyNumberFormat="1" applyAlignment="1">
      <alignment horizontal="center"/>
    </xf>
    <xf numFmtId="0" fontId="3" fillId="0" borderId="0" xfId="0" applyFont="1" applyAlignment="1">
      <alignment horizontal="center"/>
    </xf>
    <xf numFmtId="9" fontId="1" fillId="2" borderId="0" xfId="1" applyNumberFormat="1" applyAlignment="1">
      <alignment horizontal="center"/>
    </xf>
    <xf numFmtId="9" fontId="2" fillId="3" borderId="0" xfId="2" applyNumberFormat="1" applyAlignment="1">
      <alignment horizontal="center"/>
    </xf>
    <xf numFmtId="2" fontId="0" fillId="0" borderId="0" xfId="0" applyNumberFormat="1" applyAlignment="1">
      <alignment horizontal="center"/>
    </xf>
    <xf numFmtId="0" fontId="5" fillId="0" borderId="0" xfId="0" applyFont="1" applyAlignment="1">
      <alignment horizontal="center"/>
    </xf>
    <xf numFmtId="0" fontId="5" fillId="0" borderId="0" xfId="0" applyFont="1"/>
    <xf numFmtId="0" fontId="6" fillId="2" borderId="0" xfId="1" applyFont="1" applyAlignment="1">
      <alignment horizontal="center"/>
    </xf>
    <xf numFmtId="0" fontId="7" fillId="0" borderId="0" xfId="0" applyFont="1" applyAlignment="1">
      <alignment horizontal="center"/>
    </xf>
    <xf numFmtId="0" fontId="8" fillId="4" borderId="0" xfId="0" applyFont="1" applyFill="1" applyAlignment="1">
      <alignment vertical="center"/>
    </xf>
    <xf numFmtId="0" fontId="4" fillId="5" borderId="0" xfId="0" applyFont="1" applyFill="1" applyAlignment="1">
      <alignment vertical="center"/>
    </xf>
    <xf numFmtId="0" fontId="4" fillId="5" borderId="0" xfId="0" applyFont="1" applyFill="1" applyAlignment="1">
      <alignment horizontal="center" vertical="center"/>
    </xf>
    <xf numFmtId="0" fontId="1" fillId="2" borderId="0" xfId="1" applyAlignment="1">
      <alignment horizontal="center"/>
    </xf>
    <xf numFmtId="0" fontId="2" fillId="3" borderId="0" xfId="2" applyAlignment="1">
      <alignment horizontal="center"/>
    </xf>
    <xf numFmtId="0" fontId="9" fillId="4" borderId="0" xfId="0" applyFont="1" applyFill="1" applyAlignment="1">
      <alignment horizontal="center" vertical="center"/>
    </xf>
    <xf numFmtId="0" fontId="10" fillId="5" borderId="0" xfId="0" applyFont="1" applyFill="1" applyAlignment="1">
      <alignment horizontal="center" vertical="center"/>
    </xf>
    <xf numFmtId="6" fontId="0" fillId="0" borderId="0" xfId="0" applyNumberFormat="1" applyAlignment="1">
      <alignment horizontal="center"/>
    </xf>
    <xf numFmtId="0" fontId="0" fillId="6" borderId="0" xfId="0" applyFill="1"/>
    <xf numFmtId="0" fontId="0" fillId="7" borderId="0" xfId="0" applyFill="1"/>
    <xf numFmtId="0" fontId="11" fillId="0" borderId="0" xfId="0" applyFont="1" applyAlignment="1">
      <alignment horizontal="center"/>
    </xf>
    <xf numFmtId="0" fontId="3" fillId="7" borderId="0" xfId="0" applyFont="1" applyFill="1" applyAlignment="1">
      <alignment horizontal="center"/>
    </xf>
    <xf numFmtId="0" fontId="11" fillId="6" borderId="0" xfId="0" applyFont="1" applyFill="1" applyAlignment="1">
      <alignment horizontal="center"/>
    </xf>
    <xf numFmtId="0" fontId="0" fillId="0" borderId="0" xfId="0" applyFill="1"/>
    <xf numFmtId="0" fontId="0" fillId="0" borderId="0" xfId="0" applyAlignment="1">
      <alignment horizontal="right"/>
    </xf>
    <xf numFmtId="3" fontId="0" fillId="0" borderId="0" xfId="0" applyNumberFormat="1" applyAlignment="1"/>
    <xf numFmtId="3" fontId="1" fillId="2" borderId="0" xfId="1" applyNumberFormat="1" applyAlignment="1">
      <alignment horizontal="center"/>
    </xf>
    <xf numFmtId="0" fontId="12" fillId="0" borderId="0" xfId="0" applyFont="1"/>
  </cellXfs>
  <cellStyles count="3">
    <cellStyle name="Bad" xfId="2" builtinId="27"/>
    <cellStyle name="Good" xfId="1" builtinId="26"/>
    <cellStyle name="Normal" xfId="0" builtinId="0"/>
  </cellStyles>
  <dxfs count="36">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
      <fill>
        <patternFill>
          <bgColor theme="1"/>
        </patternFill>
      </fill>
    </dxf>
    <dxf>
      <font>
        <color rgb="FF9C5700"/>
      </font>
      <fill>
        <patternFill>
          <bgColor rgb="FFFFEB9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285749</xdr:colOff>
      <xdr:row>30</xdr:row>
      <xdr:rowOff>66674</xdr:rowOff>
    </xdr:from>
    <xdr:to>
      <xdr:col>8</xdr:col>
      <xdr:colOff>304800</xdr:colOff>
      <xdr:row>42</xdr:row>
      <xdr:rowOff>123825</xdr:rowOff>
    </xdr:to>
    <xdr:sp macro="" textlink="">
      <xdr:nvSpPr>
        <xdr:cNvPr id="2" name="TextBox 1">
          <a:extLst>
            <a:ext uri="{FF2B5EF4-FFF2-40B4-BE49-F238E27FC236}">
              <a16:creationId xmlns:a16="http://schemas.microsoft.com/office/drawing/2014/main" id="{5C368AC9-4427-4637-828A-38F6A24B9911}"/>
            </a:ext>
          </a:extLst>
        </xdr:cNvPr>
        <xdr:cNvSpPr txBox="1"/>
      </xdr:nvSpPr>
      <xdr:spPr>
        <a:xfrm>
          <a:off x="285749" y="6543674"/>
          <a:ext cx="8743951" cy="23431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Interval Lighting permits downtown office buildings and parking lots to operate with </a:t>
          </a:r>
          <a:r>
            <a:rPr lang="en-US" sz="1100" baseline="0"/>
            <a:t>large night-time illumination cost and energy savings. Basically, empty buildings on the night-time downtown grid randomly blink off and on according to an interval proportion chosen to effect desired savings. Longer duration  "off" or "on" times do not bring  greater energy savings or dollar savings. Lengthy dark intervals may entice illegal entry, vandalism, theft, etc., but randomization of structure illumination and use of video security cams strongly deter crime. Lengthy light times aid watchmen, night maintenance workers, etc., entering and exiting. Aavailability of night vision goggles allow service providers to perform their duties regardless of the light-dark energy conservation protocol. Pedestrians who must navigate at night downtown can carry a personal safety flashlight or lantern to help them get around.</a:t>
          </a:r>
        </a:p>
        <a:p>
          <a:endParaRPr lang="en-US" sz="1100" baseline="0"/>
        </a:p>
        <a:p>
          <a:r>
            <a:rPr lang="en-US" sz="1100"/>
            <a:t>Pittsburgh Pennsylvania stands to annually save $21</a:t>
          </a:r>
          <a:r>
            <a:rPr lang="en-US" sz="1100" baseline="0"/>
            <a:t> million and 87 million KWH of electricity by adopting 50% Interval Lighting. The Nation could save $1.5 billion and 6 Quads.</a:t>
          </a:r>
        </a:p>
        <a:p>
          <a:endParaRPr lang="en-US" sz="1100" baseline="0"/>
        </a:p>
        <a:p>
          <a:r>
            <a:rPr lang="en-US" sz="1100" baseline="0"/>
            <a:t>Interval Lighting can be applied in suburbs to night-vacant industrial parks, shopping centers, mall shops, car dealerships, strip city merchants robust with valuable merchandise, and parking lots.</a:t>
          </a:r>
          <a:endParaRPr lang="en-US" sz="1100"/>
        </a:p>
      </xdr:txBody>
    </xdr:sp>
    <xdr:clientData/>
  </xdr:twoCellAnchor>
  <xdr:twoCellAnchor editAs="oneCell">
    <xdr:from>
      <xdr:col>4</xdr:col>
      <xdr:colOff>972803</xdr:colOff>
      <xdr:row>9</xdr:row>
      <xdr:rowOff>32384</xdr:rowOff>
    </xdr:from>
    <xdr:to>
      <xdr:col>8</xdr:col>
      <xdr:colOff>354432</xdr:colOff>
      <xdr:row>22</xdr:row>
      <xdr:rowOff>57150</xdr:rowOff>
    </xdr:to>
    <xdr:pic>
      <xdr:nvPicPr>
        <xdr:cNvPr id="4" name="Picture 3">
          <a:extLst>
            <a:ext uri="{FF2B5EF4-FFF2-40B4-BE49-F238E27FC236}">
              <a16:creationId xmlns:a16="http://schemas.microsoft.com/office/drawing/2014/main" id="{D63A2D18-207C-4178-AB95-5EDDE926A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9078" y="2508884"/>
          <a:ext cx="3620254" cy="2501266"/>
        </a:xfrm>
        <a:prstGeom prst="rect">
          <a:avLst/>
        </a:prstGeom>
      </xdr:spPr>
    </xdr:pic>
    <xdr:clientData/>
  </xdr:twoCellAnchor>
  <xdr:twoCellAnchor editAs="oneCell">
    <xdr:from>
      <xdr:col>15</xdr:col>
      <xdr:colOff>276225</xdr:colOff>
      <xdr:row>0</xdr:row>
      <xdr:rowOff>0</xdr:rowOff>
    </xdr:from>
    <xdr:to>
      <xdr:col>20</xdr:col>
      <xdr:colOff>276225</xdr:colOff>
      <xdr:row>2</xdr:row>
      <xdr:rowOff>7144</xdr:rowOff>
    </xdr:to>
    <xdr:pic>
      <xdr:nvPicPr>
        <xdr:cNvPr id="6" name="Picture 5">
          <a:extLst>
            <a:ext uri="{FF2B5EF4-FFF2-40B4-BE49-F238E27FC236}">
              <a16:creationId xmlns:a16="http://schemas.microsoft.com/office/drawing/2014/main" id="{14DAB015-DAB2-4B73-A480-7F1B2FEC73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77650" y="0"/>
          <a:ext cx="1533525" cy="1150144"/>
        </a:xfrm>
        <a:prstGeom prst="rect">
          <a:avLst/>
        </a:prstGeom>
      </xdr:spPr>
    </xdr:pic>
    <xdr:clientData/>
  </xdr:twoCellAnchor>
  <xdr:twoCellAnchor editAs="oneCell">
    <xdr:from>
      <xdr:col>0</xdr:col>
      <xdr:colOff>819150</xdr:colOff>
      <xdr:row>43</xdr:row>
      <xdr:rowOff>19050</xdr:rowOff>
    </xdr:from>
    <xdr:to>
      <xdr:col>7</xdr:col>
      <xdr:colOff>419100</xdr:colOff>
      <xdr:row>53</xdr:row>
      <xdr:rowOff>171450</xdr:rowOff>
    </xdr:to>
    <xdr:pic>
      <xdr:nvPicPr>
        <xdr:cNvPr id="5" name="Picture 4">
          <a:extLst>
            <a:ext uri="{FF2B5EF4-FFF2-40B4-BE49-F238E27FC236}">
              <a16:creationId xmlns:a16="http://schemas.microsoft.com/office/drawing/2014/main" id="{A4453F58-CCE8-4C8C-9E70-509415D101D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9150" y="8972550"/>
          <a:ext cx="7153275" cy="2057400"/>
        </a:xfrm>
        <a:prstGeom prst="rect">
          <a:avLst/>
        </a:prstGeom>
      </xdr:spPr>
    </xdr:pic>
    <xdr:clientData/>
  </xdr:twoCellAnchor>
  <xdr:twoCellAnchor editAs="oneCell">
    <xdr:from>
      <xdr:col>0</xdr:col>
      <xdr:colOff>838201</xdr:colOff>
      <xdr:row>54</xdr:row>
      <xdr:rowOff>104776</xdr:rowOff>
    </xdr:from>
    <xdr:to>
      <xdr:col>7</xdr:col>
      <xdr:colOff>315632</xdr:colOff>
      <xdr:row>70</xdr:row>
      <xdr:rowOff>180976</xdr:rowOff>
    </xdr:to>
    <xdr:pic>
      <xdr:nvPicPr>
        <xdr:cNvPr id="8" name="Picture 7">
          <a:extLst>
            <a:ext uri="{FF2B5EF4-FFF2-40B4-BE49-F238E27FC236}">
              <a16:creationId xmlns:a16="http://schemas.microsoft.com/office/drawing/2014/main" id="{6B3325CF-6796-4BBE-BC8A-E072581BF8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8201" y="11153776"/>
          <a:ext cx="7030756" cy="3124200"/>
        </a:xfrm>
        <a:prstGeom prst="rect">
          <a:avLst/>
        </a:prstGeom>
      </xdr:spPr>
    </xdr:pic>
    <xdr:clientData/>
  </xdr:twoCellAnchor>
  <xdr:twoCellAnchor>
    <xdr:from>
      <xdr:col>8</xdr:col>
      <xdr:colOff>561974</xdr:colOff>
      <xdr:row>2</xdr:row>
      <xdr:rowOff>76199</xdr:rowOff>
    </xdr:from>
    <xdr:to>
      <xdr:col>22</xdr:col>
      <xdr:colOff>47625</xdr:colOff>
      <xdr:row>8</xdr:row>
      <xdr:rowOff>95250</xdr:rowOff>
    </xdr:to>
    <xdr:sp macro="" textlink="">
      <xdr:nvSpPr>
        <xdr:cNvPr id="9" name="TextBox 8">
          <a:extLst>
            <a:ext uri="{FF2B5EF4-FFF2-40B4-BE49-F238E27FC236}">
              <a16:creationId xmlns:a16="http://schemas.microsoft.com/office/drawing/2014/main" id="{EA7B5500-C2B2-4DE7-8126-5991A9E8C55F}"/>
            </a:ext>
          </a:extLst>
        </xdr:cNvPr>
        <xdr:cNvSpPr txBox="1"/>
      </xdr:nvSpPr>
      <xdr:spPr>
        <a:xfrm>
          <a:off x="9286874" y="1219199"/>
          <a:ext cx="4276726" cy="11620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Top-Down View of Model City with 169 Office Buildings. </a:t>
          </a:r>
          <a:r>
            <a:rPr lang="en-US"/>
            <a:t> </a:t>
          </a:r>
          <a:r>
            <a:rPr lang="en-US" sz="1100" b="1" i="0" u="none" strike="noStrike">
              <a:solidFill>
                <a:schemeClr val="dk1"/>
              </a:solidFill>
              <a:effectLst/>
              <a:latin typeface="+mn-lt"/>
              <a:ea typeface="+mn-ea"/>
              <a:cs typeface="+mn-cs"/>
            </a:rPr>
            <a:t>Press F9 at ANY Interval of Change Desired</a:t>
          </a:r>
          <a:r>
            <a:rPr lang="en-US"/>
            <a:t> . </a:t>
          </a:r>
          <a:r>
            <a:rPr lang="en-US" sz="1100" b="1" i="0" u="none" strike="noStrike">
              <a:solidFill>
                <a:schemeClr val="dk1"/>
              </a:solidFill>
              <a:effectLst/>
              <a:latin typeface="+mn-lt"/>
              <a:ea typeface="+mn-ea"/>
              <a:cs typeface="+mn-cs"/>
            </a:rPr>
            <a:t>Entire Buildings Illuminate By Crime-Deterring Random Process. Familiar Lit City Nighttime Showcase Transforms to Random Marqee, Blinking Christmas Tree Lights, Strobe Light Show, or Gradual Dimming/Re-Lighting (Sunrise/Sunset) Metaphor. Skyscrapers Remain Visible to Passing Aircraft.</a:t>
          </a:r>
          <a:r>
            <a:rPr lang="en-US"/>
            <a:t> </a:t>
          </a:r>
          <a:r>
            <a:rPr lang="en-US" sz="1100" b="1" i="0" u="none" strike="noStrike">
              <a:solidFill>
                <a:schemeClr val="dk1"/>
              </a:solidFill>
              <a:effectLst/>
              <a:latin typeface="+mn-lt"/>
              <a:ea typeface="+mn-ea"/>
              <a:cs typeface="+mn-cs"/>
            </a:rPr>
            <a:t> </a:t>
          </a:r>
          <a:r>
            <a:rPr lang="en-US"/>
            <a:t> </a:t>
          </a:r>
          <a:r>
            <a:rPr lang="en-US" sz="1100" b="1" i="0" u="none" strike="noStrike">
              <a:solidFill>
                <a:schemeClr val="dk1"/>
              </a:solidFill>
              <a:effectLst/>
              <a:latin typeface="+mn-lt"/>
              <a:ea typeface="+mn-ea"/>
              <a:cs typeface="+mn-cs"/>
            </a:rPr>
            <a:t> </a:t>
          </a:r>
          <a:r>
            <a:rPr lang="en-US"/>
            <a:t> </a:t>
          </a:r>
          <a:endParaRPr lang="en-US" sz="1100"/>
        </a:p>
      </xdr:txBody>
    </xdr:sp>
    <xdr:clientData/>
  </xdr:twoCellAnchor>
  <xdr:twoCellAnchor>
    <xdr:from>
      <xdr:col>8</xdr:col>
      <xdr:colOff>504825</xdr:colOff>
      <xdr:row>22</xdr:row>
      <xdr:rowOff>114301</xdr:rowOff>
    </xdr:from>
    <xdr:to>
      <xdr:col>22</xdr:col>
      <xdr:colOff>95250</xdr:colOff>
      <xdr:row>26</xdr:row>
      <xdr:rowOff>171451</xdr:rowOff>
    </xdr:to>
    <xdr:sp macro="" textlink="">
      <xdr:nvSpPr>
        <xdr:cNvPr id="10" name="TextBox 9">
          <a:extLst>
            <a:ext uri="{FF2B5EF4-FFF2-40B4-BE49-F238E27FC236}">
              <a16:creationId xmlns:a16="http://schemas.microsoft.com/office/drawing/2014/main" id="{7B81AEF7-A428-4892-9929-F431A65219DD}"/>
            </a:ext>
          </a:extLst>
        </xdr:cNvPr>
        <xdr:cNvSpPr txBox="1"/>
      </xdr:nvSpPr>
      <xdr:spPr>
        <a:xfrm>
          <a:off x="9229725" y="5067301"/>
          <a:ext cx="4381500" cy="819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Top-Down View of Model Shopping Center with 34 Merchants. Press F9 at ANY Interval of Change Desired. </a:t>
          </a:r>
          <a:r>
            <a:rPr lang="en-US"/>
            <a:t>  </a:t>
          </a:r>
          <a:r>
            <a:rPr lang="en-US" sz="1100" b="1" i="0" u="none" strike="noStrike">
              <a:solidFill>
                <a:schemeClr val="dk1"/>
              </a:solidFill>
              <a:effectLst/>
              <a:latin typeface="+mn-lt"/>
              <a:ea typeface="+mn-ea"/>
              <a:cs typeface="+mn-cs"/>
            </a:rPr>
            <a:t>Store Windows or Merchandise Array Illuminate By Crime-Deterring Random Process</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Illuminated Parking Area Can Factor</a:t>
          </a:r>
          <a:r>
            <a:rPr lang="en-US" sz="1100" b="1" i="0" u="none" strike="noStrike" baseline="0">
              <a:solidFill>
                <a:schemeClr val="dk1"/>
              </a:solidFill>
              <a:effectLst/>
              <a:latin typeface="+mn-lt"/>
              <a:ea typeface="+mn-ea"/>
              <a:cs typeface="+mn-cs"/>
            </a:rPr>
            <a:t> to Interval Lighting with Savings Also. </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6B463-5813-4D40-B020-CA19FC3571BD}">
  <dimension ref="A1:V81"/>
  <sheetViews>
    <sheetView tabSelected="1" topLeftCell="A13" workbookViewId="0">
      <selection activeCell="C10" sqref="C10"/>
    </sheetView>
  </sheetViews>
  <sheetFormatPr defaultRowHeight="15" x14ac:dyDescent="0.25"/>
  <cols>
    <col min="1" max="1" width="22.7109375" customWidth="1"/>
    <col min="2" max="2" width="12.7109375" bestFit="1" customWidth="1"/>
    <col min="3" max="3" width="16.42578125" customWidth="1"/>
    <col min="4" max="4" width="15.42578125" customWidth="1"/>
    <col min="5" max="5" width="14.85546875" customWidth="1"/>
    <col min="6" max="6" width="15.140625" customWidth="1"/>
    <col min="7" max="7" width="16" customWidth="1"/>
    <col min="8" max="8" width="17.5703125" customWidth="1"/>
    <col min="10" max="10" width="5.7109375" customWidth="1"/>
    <col min="11" max="11" width="5" customWidth="1"/>
    <col min="12" max="12" width="4.85546875" customWidth="1"/>
    <col min="13" max="13" width="5.5703125" customWidth="1"/>
    <col min="14" max="14" width="5.42578125" customWidth="1"/>
    <col min="15" max="16" width="4.42578125" customWidth="1"/>
    <col min="17" max="17" width="4.5703125" customWidth="1"/>
    <col min="18" max="18" width="4.85546875" customWidth="1"/>
    <col min="19" max="20" width="4.5703125" customWidth="1"/>
    <col min="21" max="21" width="4.42578125" customWidth="1"/>
    <col min="22" max="22" width="4.28515625" customWidth="1"/>
  </cols>
  <sheetData>
    <row r="1" spans="1:22" ht="56.25" customHeight="1" x14ac:dyDescent="0.25">
      <c r="A1" s="23" t="s">
        <v>35</v>
      </c>
      <c r="B1" s="1"/>
      <c r="C1" s="1"/>
      <c r="D1" s="1"/>
      <c r="E1" s="1"/>
      <c r="F1" s="1"/>
      <c r="G1" s="28"/>
      <c r="H1" s="28" t="s">
        <v>33</v>
      </c>
      <c r="I1" s="1"/>
      <c r="J1" s="1"/>
      <c r="K1" s="1"/>
      <c r="L1" s="1"/>
      <c r="M1" s="1"/>
      <c r="N1" s="1"/>
      <c r="O1" s="1"/>
      <c r="P1" s="1"/>
      <c r="Q1" s="1"/>
      <c r="R1" s="1"/>
      <c r="S1" s="1"/>
      <c r="T1" s="1"/>
      <c r="U1" s="1"/>
      <c r="V1" s="1"/>
    </row>
    <row r="2" spans="1:22" ht="33.75" customHeight="1" x14ac:dyDescent="0.25">
      <c r="A2" s="24" t="s">
        <v>0</v>
      </c>
      <c r="B2" s="2"/>
      <c r="C2" s="25">
        <v>2020</v>
      </c>
      <c r="D2" s="2"/>
      <c r="E2" s="2"/>
      <c r="F2" s="3"/>
      <c r="G2" s="2"/>
      <c r="H2" s="29" t="s">
        <v>43</v>
      </c>
      <c r="I2" s="2"/>
      <c r="J2" s="2"/>
      <c r="K2" s="2"/>
      <c r="L2" s="2"/>
      <c r="M2" s="2"/>
      <c r="N2" s="2"/>
      <c r="O2" s="2"/>
      <c r="P2" s="2"/>
      <c r="Q2" s="2"/>
      <c r="R2" s="2"/>
      <c r="S2" s="2"/>
      <c r="T2" s="2"/>
      <c r="U2" s="2"/>
      <c r="V2" s="2"/>
    </row>
    <row r="4" spans="1:22" x14ac:dyDescent="0.25">
      <c r="A4" s="5" t="s">
        <v>2</v>
      </c>
      <c r="D4" s="12" t="s">
        <v>51</v>
      </c>
      <c r="G4" s="15" t="s">
        <v>34</v>
      </c>
      <c r="O4" s="15"/>
    </row>
    <row r="5" spans="1:22" x14ac:dyDescent="0.25">
      <c r="A5" t="s">
        <v>1</v>
      </c>
      <c r="B5" s="4">
        <v>0.76</v>
      </c>
      <c r="C5" s="40" t="s">
        <v>50</v>
      </c>
      <c r="D5" s="7" t="s">
        <v>13</v>
      </c>
      <c r="E5" s="7">
        <v>515</v>
      </c>
      <c r="G5" s="26">
        <v>1</v>
      </c>
      <c r="O5" s="15"/>
    </row>
    <row r="6" spans="1:22" x14ac:dyDescent="0.25">
      <c r="A6" t="s">
        <v>11</v>
      </c>
      <c r="B6" s="9">
        <f>B5/B7</f>
        <v>3.166666666666667</v>
      </c>
      <c r="C6" s="40" t="s">
        <v>52</v>
      </c>
      <c r="D6" s="7" t="s">
        <v>14</v>
      </c>
      <c r="E6" s="7">
        <v>3243</v>
      </c>
      <c r="G6" s="15" t="s">
        <v>29</v>
      </c>
      <c r="O6" s="15"/>
    </row>
    <row r="7" spans="1:22" x14ac:dyDescent="0.25">
      <c r="A7" t="s">
        <v>12</v>
      </c>
      <c r="B7" s="4">
        <v>0.24</v>
      </c>
      <c r="C7" s="40" t="s">
        <v>49</v>
      </c>
      <c r="D7" s="7" t="s">
        <v>15</v>
      </c>
      <c r="E7" s="30">
        <v>768.85</v>
      </c>
      <c r="G7" s="27">
        <f>100*365*24/1000</f>
        <v>876</v>
      </c>
      <c r="O7" s="15"/>
    </row>
    <row r="8" spans="1:22" x14ac:dyDescent="0.25">
      <c r="D8" s="7" t="s">
        <v>16</v>
      </c>
      <c r="E8" s="10">
        <f>E7/E6</f>
        <v>0.23707986432315759</v>
      </c>
      <c r="G8" s="15" t="s">
        <v>30</v>
      </c>
      <c r="O8" s="15"/>
    </row>
    <row r="9" spans="1:22" x14ac:dyDescent="0.25">
      <c r="D9" s="7" t="s">
        <v>17</v>
      </c>
      <c r="E9" s="11">
        <f>E6/E5</f>
        <v>6.2970873786407768</v>
      </c>
      <c r="G9" s="14">
        <f>D16/2000</f>
        <v>87083.333333333343</v>
      </c>
    </row>
    <row r="10" spans="1:22" x14ac:dyDescent="0.25">
      <c r="J10" s="18">
        <f t="shared" ref="J10:K16" ca="1" si="0">RAND()</f>
        <v>0.65685516448480508</v>
      </c>
      <c r="K10" s="18">
        <f t="shared" ca="1" si="0"/>
        <v>0.27131454682361955</v>
      </c>
      <c r="L10" s="18">
        <f t="shared" ref="L10:V22" ca="1" si="1">RAND()</f>
        <v>0.7144597979567181</v>
      </c>
      <c r="M10" s="18">
        <f ca="1">RAND()</f>
        <v>0.92346554505111744</v>
      </c>
      <c r="N10" s="18">
        <f t="shared" ref="N10:V10" ca="1" si="2">RAND()</f>
        <v>0.973760574301899</v>
      </c>
      <c r="O10" s="18">
        <f t="shared" ca="1" si="2"/>
        <v>7.7174705669229904E-2</v>
      </c>
      <c r="P10" s="18">
        <f t="shared" ca="1" si="2"/>
        <v>0.83763101698507714</v>
      </c>
      <c r="Q10" s="18">
        <f t="shared" ca="1" si="2"/>
        <v>5.2635773456725099E-3</v>
      </c>
      <c r="R10" s="18">
        <f t="shared" ca="1" si="2"/>
        <v>0.54491855372691722</v>
      </c>
      <c r="S10" s="18">
        <f t="shared" ca="1" si="2"/>
        <v>0.14763914650390841</v>
      </c>
      <c r="T10" s="18">
        <f t="shared" ca="1" si="2"/>
        <v>0.44353603998085012</v>
      </c>
      <c r="U10" s="18">
        <f t="shared" ca="1" si="2"/>
        <v>0.61488002431247046</v>
      </c>
      <c r="V10" s="18">
        <f t="shared" ca="1" si="2"/>
        <v>0.11832042739305093</v>
      </c>
    </row>
    <row r="11" spans="1:22" x14ac:dyDescent="0.25">
      <c r="A11" s="5" t="s">
        <v>3</v>
      </c>
      <c r="J11" s="18">
        <f t="shared" ca="1" si="0"/>
        <v>0.26505335683240228</v>
      </c>
      <c r="K11" s="18">
        <f t="shared" ca="1" si="0"/>
        <v>3.3374648414475572E-2</v>
      </c>
      <c r="L11" s="18">
        <f t="shared" ca="1" si="1"/>
        <v>0.22848563367192154</v>
      </c>
      <c r="M11" s="18">
        <f t="shared" ca="1" si="1"/>
        <v>7.7748812012055746E-2</v>
      </c>
      <c r="N11" s="18">
        <f t="shared" ca="1" si="1"/>
        <v>5.7944007787380847E-2</v>
      </c>
      <c r="O11" s="18">
        <f t="shared" ca="1" si="1"/>
        <v>1.4267547813861192E-2</v>
      </c>
      <c r="P11" s="18">
        <f t="shared" ca="1" si="1"/>
        <v>0.40768705816435502</v>
      </c>
      <c r="Q11" s="18">
        <f t="shared" ca="1" si="1"/>
        <v>0.30329622117052968</v>
      </c>
      <c r="R11" s="18">
        <f t="shared" ca="1" si="1"/>
        <v>0.68566160955566857</v>
      </c>
      <c r="S11" s="18">
        <f t="shared" ca="1" si="1"/>
        <v>0.60546465125260285</v>
      </c>
      <c r="T11" s="18">
        <f t="shared" ca="1" si="1"/>
        <v>0.35972166126536242</v>
      </c>
      <c r="U11" s="18">
        <f t="shared" ca="1" si="1"/>
        <v>0.37526668377698991</v>
      </c>
      <c r="V11" s="18">
        <f t="shared" ca="1" si="1"/>
        <v>0.83098106974800179</v>
      </c>
    </row>
    <row r="12" spans="1:22" x14ac:dyDescent="0.25">
      <c r="B12" s="7" t="s">
        <v>8</v>
      </c>
      <c r="C12" s="7" t="s">
        <v>10</v>
      </c>
      <c r="D12" s="7" t="s">
        <v>14</v>
      </c>
      <c r="J12" s="18">
        <f t="shared" ca="1" si="0"/>
        <v>0.33071794758145023</v>
      </c>
      <c r="K12" s="18">
        <f t="shared" ca="1" si="0"/>
        <v>0.25187081551142521</v>
      </c>
      <c r="L12" s="18">
        <f t="shared" ca="1" si="1"/>
        <v>0.20197491371256249</v>
      </c>
      <c r="M12" s="18">
        <f t="shared" ca="1" si="1"/>
        <v>0.91209401085848252</v>
      </c>
      <c r="N12" s="18">
        <f t="shared" ca="1" si="1"/>
        <v>0.73434308637139267</v>
      </c>
      <c r="O12" s="18">
        <f t="shared" ca="1" si="1"/>
        <v>0.60844978672755112</v>
      </c>
      <c r="P12" s="18">
        <f t="shared" ca="1" si="1"/>
        <v>0.53811639242675269</v>
      </c>
      <c r="Q12" s="18">
        <f t="shared" ca="1" si="1"/>
        <v>0.12044255736405307</v>
      </c>
      <c r="R12" s="18">
        <f t="shared" ca="1" si="1"/>
        <v>0.83467996265857358</v>
      </c>
      <c r="S12" s="18">
        <f t="shared" ca="1" si="1"/>
        <v>0.34131355562435406</v>
      </c>
      <c r="T12" s="18">
        <f t="shared" ca="1" si="1"/>
        <v>0.60621507476457193</v>
      </c>
      <c r="U12" s="18">
        <f t="shared" ca="1" si="1"/>
        <v>8.5805219810033417E-3</v>
      </c>
      <c r="V12" s="18">
        <f t="shared" ca="1" si="1"/>
        <v>0.36815510814654484</v>
      </c>
    </row>
    <row r="13" spans="1:22" x14ac:dyDescent="0.25">
      <c r="A13" s="7" t="s">
        <v>9</v>
      </c>
      <c r="B13" s="6">
        <v>349365</v>
      </c>
      <c r="C13" s="8">
        <f>B13*$B$5</f>
        <v>265517.40000000002</v>
      </c>
      <c r="D13" s="14">
        <f>C13/$B$7</f>
        <v>1106322.5000000002</v>
      </c>
      <c r="J13" s="18">
        <f t="shared" ca="1" si="0"/>
        <v>0.52388537929213141</v>
      </c>
      <c r="K13" s="18">
        <f t="shared" ca="1" si="0"/>
        <v>0.57485439197821075</v>
      </c>
      <c r="L13" s="18">
        <f t="shared" ca="1" si="1"/>
        <v>0.81295155167934241</v>
      </c>
      <c r="M13" s="18">
        <f t="shared" ca="1" si="1"/>
        <v>0.28814053263556272</v>
      </c>
      <c r="N13" s="18">
        <f t="shared" ca="1" si="1"/>
        <v>0.97575244099244118</v>
      </c>
      <c r="O13" s="18">
        <f t="shared" ca="1" si="1"/>
        <v>0.71521367580244477</v>
      </c>
      <c r="P13" s="18">
        <f t="shared" ca="1" si="1"/>
        <v>0.50311946644025585</v>
      </c>
      <c r="Q13" s="18">
        <f t="shared" ca="1" si="1"/>
        <v>0.4866591198480702</v>
      </c>
      <c r="R13" s="18">
        <f t="shared" ca="1" si="1"/>
        <v>0.64627687096675324</v>
      </c>
      <c r="S13" s="18">
        <f t="shared" ca="1" si="1"/>
        <v>0.99437672895858975</v>
      </c>
      <c r="T13" s="18">
        <f t="shared" ca="1" si="1"/>
        <v>0.57847872154805347</v>
      </c>
      <c r="U13" s="18">
        <f t="shared" ca="1" si="1"/>
        <v>0.14060571792491905</v>
      </c>
      <c r="V13" s="18">
        <f t="shared" ca="1" si="1"/>
        <v>0.7048227397575938</v>
      </c>
    </row>
    <row r="14" spans="1:22" x14ac:dyDescent="0.25">
      <c r="A14" s="7" t="s">
        <v>4</v>
      </c>
      <c r="B14" s="6">
        <v>2300000</v>
      </c>
      <c r="C14" s="8">
        <f>B14*$B$5</f>
        <v>1748000</v>
      </c>
      <c r="D14" s="14">
        <f>C14/$B$7</f>
        <v>7283333.333333334</v>
      </c>
      <c r="J14" s="18">
        <f t="shared" ca="1" si="0"/>
        <v>0.30060424247265427</v>
      </c>
      <c r="K14" s="18">
        <f t="shared" ca="1" si="0"/>
        <v>0.78145169777249945</v>
      </c>
      <c r="L14" s="18">
        <f t="shared" ca="1" si="1"/>
        <v>0.94943383824935623</v>
      </c>
      <c r="M14" s="18">
        <f t="shared" ca="1" si="1"/>
        <v>0.11117945694477316</v>
      </c>
      <c r="N14" s="18">
        <f t="shared" ca="1" si="1"/>
        <v>0.53845334993902039</v>
      </c>
      <c r="O14" s="18">
        <f t="shared" ca="1" si="1"/>
        <v>0.12054069710471083</v>
      </c>
      <c r="P14" s="18">
        <f t="shared" ca="1" si="1"/>
        <v>0.1144883591153053</v>
      </c>
      <c r="Q14" s="18">
        <f t="shared" ca="1" si="1"/>
        <v>4.2902238671446158E-3</v>
      </c>
      <c r="R14" s="18">
        <f t="shared" ca="1" si="1"/>
        <v>0.45893069798087149</v>
      </c>
      <c r="S14" s="18">
        <f t="shared" ca="1" si="1"/>
        <v>0.90218927007595529</v>
      </c>
      <c r="T14" s="18">
        <f t="shared" ca="1" si="1"/>
        <v>0.25258625678601054</v>
      </c>
      <c r="U14" s="18">
        <f t="shared" ca="1" si="1"/>
        <v>0.37675012824007503</v>
      </c>
      <c r="V14" s="18">
        <f t="shared" ca="1" si="1"/>
        <v>0.78484203458560509</v>
      </c>
    </row>
    <row r="15" spans="1:22" x14ac:dyDescent="0.25">
      <c r="A15" s="7" t="s">
        <v>5</v>
      </c>
      <c r="B15" s="6">
        <v>900000</v>
      </c>
      <c r="C15" s="8">
        <f>B15*$B$5</f>
        <v>684000</v>
      </c>
      <c r="D15" s="14">
        <f>C15/$B$7</f>
        <v>2850000</v>
      </c>
      <c r="J15" s="18">
        <f t="shared" ca="1" si="0"/>
        <v>0.16583604769295657</v>
      </c>
      <c r="K15" s="18">
        <f t="shared" ca="1" si="0"/>
        <v>0.31028079038750145</v>
      </c>
      <c r="L15" s="18">
        <f t="shared" ca="1" si="1"/>
        <v>2.5794735987731965E-2</v>
      </c>
      <c r="M15" s="18">
        <f t="shared" ca="1" si="1"/>
        <v>0.82751833196923796</v>
      </c>
      <c r="N15" s="18">
        <f t="shared" ca="1" si="1"/>
        <v>6.1127433118809416E-3</v>
      </c>
      <c r="O15" s="18">
        <f t="shared" ca="1" si="1"/>
        <v>0.37780443214757464</v>
      </c>
      <c r="P15" s="18">
        <f t="shared" ca="1" si="1"/>
        <v>0.69161131493868011</v>
      </c>
      <c r="Q15" s="18">
        <f t="shared" ca="1" si="1"/>
        <v>0.62385784782807108</v>
      </c>
      <c r="R15" s="18">
        <f t="shared" ca="1" si="1"/>
        <v>0.9455022520253501</v>
      </c>
      <c r="S15" s="18">
        <f t="shared" ca="1" si="1"/>
        <v>0.21046500177316996</v>
      </c>
      <c r="T15" s="18">
        <f t="shared" ca="1" si="1"/>
        <v>0.81421641023638147</v>
      </c>
      <c r="U15" s="18">
        <f t="shared" ca="1" si="1"/>
        <v>0.92423690221660693</v>
      </c>
      <c r="V15" s="18">
        <f t="shared" ca="1" si="1"/>
        <v>0.96462649301381231</v>
      </c>
    </row>
    <row r="16" spans="1:22" x14ac:dyDescent="0.25">
      <c r="A16" s="7" t="s">
        <v>6</v>
      </c>
      <c r="B16" s="6">
        <v>55000000</v>
      </c>
      <c r="C16" s="8">
        <f>B16*$B$5</f>
        <v>41800000</v>
      </c>
      <c r="D16" s="14">
        <f>C16/$B$7</f>
        <v>174166666.66666669</v>
      </c>
      <c r="J16" s="18">
        <f t="shared" ca="1" si="0"/>
        <v>0.28344772586642808</v>
      </c>
      <c r="K16" s="18">
        <f t="shared" ca="1" si="0"/>
        <v>0.73457743320084723</v>
      </c>
      <c r="L16" s="18">
        <f t="shared" ca="1" si="1"/>
        <v>0.79678032878994831</v>
      </c>
      <c r="M16" s="18">
        <f ca="1">RAND()</f>
        <v>0.84474823529827514</v>
      </c>
      <c r="N16" s="18">
        <f t="shared" ca="1" si="1"/>
        <v>0.28452844245154774</v>
      </c>
      <c r="O16" s="18">
        <f t="shared" ca="1" si="1"/>
        <v>0.42995792348199013</v>
      </c>
      <c r="P16" s="18">
        <f t="shared" ca="1" si="1"/>
        <v>0.37416179660030824</v>
      </c>
      <c r="Q16" s="18">
        <f t="shared" ca="1" si="1"/>
        <v>0.33056638196541022</v>
      </c>
      <c r="R16" s="18">
        <f t="shared" ca="1" si="1"/>
        <v>0.48783535335124883</v>
      </c>
      <c r="S16" s="18">
        <f t="shared" ca="1" si="1"/>
        <v>0.27891133960919279</v>
      </c>
      <c r="T16" s="18">
        <f t="shared" ca="1" si="1"/>
        <v>2.4956604295524487E-2</v>
      </c>
      <c r="U16" s="18">
        <f t="shared" ca="1" si="1"/>
        <v>0.39931922331889114</v>
      </c>
      <c r="V16" s="18">
        <f t="shared" ca="1" si="1"/>
        <v>0.30354860317878785</v>
      </c>
    </row>
    <row r="17" spans="1:22" x14ac:dyDescent="0.25">
      <c r="A17" s="6" t="s">
        <v>7</v>
      </c>
      <c r="B17" s="6">
        <v>4000000000</v>
      </c>
      <c r="C17" s="8">
        <f>B17*$B$5</f>
        <v>3040000000</v>
      </c>
      <c r="D17" s="14">
        <f>C17/$B$7</f>
        <v>12666666666.666668</v>
      </c>
      <c r="J17" s="18">
        <f t="shared" ref="J17:K22" ca="1" si="3">RAND()</f>
        <v>0.61733908396708714</v>
      </c>
      <c r="K17" s="18">
        <f t="shared" ca="1" si="3"/>
        <v>0.13664097537081843</v>
      </c>
      <c r="L17" s="18">
        <f t="shared" ca="1" si="1"/>
        <v>0.36976865290150096</v>
      </c>
      <c r="M17" s="18">
        <f t="shared" ca="1" si="1"/>
        <v>9.3957121846168778E-3</v>
      </c>
      <c r="N17" s="18">
        <f t="shared" ca="1" si="1"/>
        <v>0.22475518564515773</v>
      </c>
      <c r="O17" s="18">
        <f t="shared" ca="1" si="1"/>
        <v>0.89842822651205034</v>
      </c>
      <c r="P17" s="18">
        <f t="shared" ca="1" si="1"/>
        <v>0.5076061817013604</v>
      </c>
      <c r="Q17" s="18">
        <f t="shared" ca="1" si="1"/>
        <v>0.13022516573129028</v>
      </c>
      <c r="R17" s="18">
        <f t="shared" ca="1" si="1"/>
        <v>6.8074451044345285E-2</v>
      </c>
      <c r="S17" s="18">
        <f t="shared" ca="1" si="1"/>
        <v>0.26165956830938197</v>
      </c>
      <c r="T17" s="18">
        <f t="shared" ca="1" si="1"/>
        <v>0.36612371968634105</v>
      </c>
      <c r="U17" s="18">
        <f t="shared" ca="1" si="1"/>
        <v>0.4457067166930444</v>
      </c>
      <c r="V17" s="18">
        <f t="shared" ca="1" si="1"/>
        <v>0.41679774625527832</v>
      </c>
    </row>
    <row r="18" spans="1:22" x14ac:dyDescent="0.25">
      <c r="J18" s="18">
        <f t="shared" ca="1" si="3"/>
        <v>0.41727177490160439</v>
      </c>
      <c r="K18" s="18">
        <f t="shared" ca="1" si="3"/>
        <v>0.22530094504748244</v>
      </c>
      <c r="L18" s="18">
        <f t="shared" ca="1" si="1"/>
        <v>0.40360909972179904</v>
      </c>
      <c r="M18" s="18">
        <f t="shared" ca="1" si="1"/>
        <v>0.32674615300521048</v>
      </c>
      <c r="N18" s="18">
        <f t="shared" ca="1" si="1"/>
        <v>0.33711917963708715</v>
      </c>
      <c r="O18" s="18">
        <f t="shared" ca="1" si="1"/>
        <v>0.43978543062863107</v>
      </c>
      <c r="P18" s="18">
        <f t="shared" ca="1" si="1"/>
        <v>0.93265723676158352</v>
      </c>
      <c r="Q18" s="18">
        <f t="shared" ca="1" si="1"/>
        <v>0.63337684065518329</v>
      </c>
      <c r="R18" s="18">
        <f t="shared" ca="1" si="1"/>
        <v>0.31539988259587448</v>
      </c>
      <c r="S18" s="18">
        <f t="shared" ca="1" si="1"/>
        <v>0.70460168338121743</v>
      </c>
      <c r="T18" s="18">
        <f t="shared" ca="1" si="1"/>
        <v>0.23648953793485827</v>
      </c>
      <c r="U18" s="18">
        <f t="shared" ca="1" si="1"/>
        <v>0.19915044307097218</v>
      </c>
      <c r="V18" s="18">
        <f t="shared" ca="1" si="1"/>
        <v>0.68788491699662124</v>
      </c>
    </row>
    <row r="19" spans="1:22" x14ac:dyDescent="0.25">
      <c r="A19" s="7" t="s">
        <v>18</v>
      </c>
      <c r="B19" s="13">
        <f>B16/B13</f>
        <v>157.42847738039015</v>
      </c>
      <c r="J19" s="18">
        <f t="shared" ca="1" si="3"/>
        <v>0.28128534722346465</v>
      </c>
      <c r="K19" s="18">
        <f t="shared" ca="1" si="3"/>
        <v>0.29560971264234825</v>
      </c>
      <c r="L19" s="18">
        <f t="shared" ca="1" si="1"/>
        <v>0.90020880336422882</v>
      </c>
      <c r="M19" s="18">
        <f t="shared" ca="1" si="1"/>
        <v>0.39094422668386963</v>
      </c>
      <c r="N19" s="18">
        <f t="shared" ca="1" si="1"/>
        <v>0.5862370466574176</v>
      </c>
      <c r="O19" s="18">
        <f t="shared" ca="1" si="1"/>
        <v>0.78581748593909106</v>
      </c>
      <c r="P19" s="18">
        <f t="shared" ca="1" si="1"/>
        <v>0.27571837885074757</v>
      </c>
      <c r="Q19" s="18">
        <f t="shared" ca="1" si="1"/>
        <v>0.37533807006300235</v>
      </c>
      <c r="R19" s="18">
        <f t="shared" ca="1" si="1"/>
        <v>0.38196958051757679</v>
      </c>
      <c r="S19" s="18">
        <f t="shared" ca="1" si="1"/>
        <v>0.17940348054054078</v>
      </c>
      <c r="T19" s="18">
        <f t="shared" ca="1" si="1"/>
        <v>7.6292205474892683E-3</v>
      </c>
      <c r="U19" s="18">
        <f t="shared" ca="1" si="1"/>
        <v>0.62934837798152243</v>
      </c>
      <c r="V19" s="18">
        <f t="shared" ca="1" si="1"/>
        <v>0.57545136392856644</v>
      </c>
    </row>
    <row r="20" spans="1:22" x14ac:dyDescent="0.25">
      <c r="A20" s="7" t="s">
        <v>19</v>
      </c>
      <c r="B20" s="14">
        <f>B17/B13</f>
        <v>11449.34380948292</v>
      </c>
      <c r="J20" s="18">
        <f t="shared" ca="1" si="3"/>
        <v>0.60740409060210421</v>
      </c>
      <c r="K20" s="18">
        <f t="shared" ca="1" si="3"/>
        <v>0.69209708723096286</v>
      </c>
      <c r="L20" s="18">
        <f t="shared" ca="1" si="1"/>
        <v>0.70777621525804346</v>
      </c>
      <c r="M20" s="18">
        <f t="shared" ca="1" si="1"/>
        <v>0.20731142795731661</v>
      </c>
      <c r="N20" s="18">
        <f t="shared" ca="1" si="1"/>
        <v>0.16920234116882416</v>
      </c>
      <c r="O20" s="18">
        <f t="shared" ca="1" si="1"/>
        <v>1.5300854424502797E-2</v>
      </c>
      <c r="P20" s="18">
        <f t="shared" ca="1" si="1"/>
        <v>0.90493388314000534</v>
      </c>
      <c r="Q20" s="18">
        <f t="shared" ca="1" si="1"/>
        <v>0.55971328981482626</v>
      </c>
      <c r="R20" s="18">
        <f t="shared" ca="1" si="1"/>
        <v>0.60535469549470355</v>
      </c>
      <c r="S20" s="18">
        <f t="shared" ca="1" si="1"/>
        <v>0.60198831844491396</v>
      </c>
      <c r="T20" s="18">
        <f t="shared" ca="1" si="1"/>
        <v>0.29464993149631036</v>
      </c>
      <c r="U20" s="18">
        <f t="shared" ca="1" si="1"/>
        <v>0.11190333794958929</v>
      </c>
      <c r="V20" s="18">
        <f t="shared" ca="1" si="1"/>
        <v>0.43155542017749005</v>
      </c>
    </row>
    <row r="21" spans="1:22" x14ac:dyDescent="0.25">
      <c r="J21" s="18">
        <f t="shared" ca="1" si="3"/>
        <v>0.47011174810508716</v>
      </c>
      <c r="K21" s="18">
        <f t="shared" ca="1" si="3"/>
        <v>0.79410079371874864</v>
      </c>
      <c r="L21" s="18">
        <f t="shared" ca="1" si="1"/>
        <v>0.98903214344214885</v>
      </c>
      <c r="M21" s="18">
        <f t="shared" ca="1" si="1"/>
        <v>0.1015966963206526</v>
      </c>
      <c r="N21" s="18">
        <f t="shared" ca="1" si="1"/>
        <v>0.69163950651848183</v>
      </c>
      <c r="O21" s="18">
        <f t="shared" ca="1" si="1"/>
        <v>0.23995167142411822</v>
      </c>
      <c r="P21" s="18">
        <f t="shared" ca="1" si="1"/>
        <v>0.41531895679751063</v>
      </c>
      <c r="Q21" s="18">
        <f t="shared" ca="1" si="1"/>
        <v>0.16854509992004618</v>
      </c>
      <c r="R21" s="18">
        <f t="shared" ca="1" si="1"/>
        <v>0.73501589816325619</v>
      </c>
      <c r="S21" s="18">
        <f t="shared" ca="1" si="1"/>
        <v>3.638172711485943E-2</v>
      </c>
      <c r="T21" s="18">
        <f t="shared" ca="1" si="1"/>
        <v>0.61011777637487907</v>
      </c>
      <c r="U21" s="18">
        <f t="shared" ca="1" si="1"/>
        <v>0.46427507538001234</v>
      </c>
      <c r="V21" s="18">
        <f t="shared" ca="1" si="1"/>
        <v>0.44316768796428962</v>
      </c>
    </row>
    <row r="22" spans="1:22" x14ac:dyDescent="0.25">
      <c r="J22" s="18">
        <f t="shared" ca="1" si="3"/>
        <v>0.69919437689478137</v>
      </c>
      <c r="K22" s="18">
        <f t="shared" ca="1" si="3"/>
        <v>9.2565873551044731E-2</v>
      </c>
      <c r="L22" s="18">
        <f t="shared" ca="1" si="1"/>
        <v>0.60840245150002936</v>
      </c>
      <c r="M22" s="18">
        <f t="shared" ca="1" si="1"/>
        <v>6.0640444979710439E-3</v>
      </c>
      <c r="N22" s="18">
        <f t="shared" ca="1" si="1"/>
        <v>0.59377894931714537</v>
      </c>
      <c r="O22" s="18">
        <f t="shared" ca="1" si="1"/>
        <v>0.61738302500442799</v>
      </c>
      <c r="P22" s="18">
        <f t="shared" ca="1" si="1"/>
        <v>0.84310519576472243</v>
      </c>
      <c r="Q22" s="18">
        <f t="shared" ca="1" si="1"/>
        <v>0.81204516798055459</v>
      </c>
      <c r="R22" s="18">
        <f t="shared" ca="1" si="1"/>
        <v>0.7348420920589569</v>
      </c>
      <c r="S22" s="18">
        <f t="shared" ca="1" si="1"/>
        <v>0.77871285146446467</v>
      </c>
      <c r="T22" s="18">
        <f t="shared" ca="1" si="1"/>
        <v>0.22165716249171863</v>
      </c>
      <c r="U22" s="18">
        <f t="shared" ca="1" si="1"/>
        <v>0.39186971648256341</v>
      </c>
      <c r="V22" s="18">
        <f t="shared" ca="1" si="1"/>
        <v>0.94624332497278807</v>
      </c>
    </row>
    <row r="23" spans="1:22" x14ac:dyDescent="0.25">
      <c r="O23" s="15"/>
      <c r="P23" s="15"/>
    </row>
    <row r="24" spans="1:22" x14ac:dyDescent="0.25">
      <c r="A24" s="15" t="s">
        <v>20</v>
      </c>
      <c r="B24" s="7" t="s">
        <v>28</v>
      </c>
      <c r="C24" s="7" t="s">
        <v>44</v>
      </c>
      <c r="D24" s="7" t="s">
        <v>44</v>
      </c>
      <c r="E24" s="7" t="s">
        <v>44</v>
      </c>
      <c r="F24" s="7" t="s">
        <v>45</v>
      </c>
      <c r="G24" s="7" t="s">
        <v>45</v>
      </c>
      <c r="H24" s="7" t="s">
        <v>45</v>
      </c>
      <c r="O24" s="15"/>
    </row>
    <row r="25" spans="1:22" x14ac:dyDescent="0.25">
      <c r="A25" s="7" t="s">
        <v>21</v>
      </c>
      <c r="B25" s="16">
        <v>0.5</v>
      </c>
      <c r="C25" s="7" t="s">
        <v>22</v>
      </c>
      <c r="D25" s="7" t="s">
        <v>31</v>
      </c>
      <c r="E25" s="7" t="s">
        <v>42</v>
      </c>
      <c r="F25" s="7" t="s">
        <v>22</v>
      </c>
      <c r="G25" s="7" t="s">
        <v>31</v>
      </c>
      <c r="H25" s="7" t="s">
        <v>42</v>
      </c>
      <c r="K25" s="36"/>
      <c r="L25" s="36"/>
      <c r="M25" s="36"/>
      <c r="N25" s="36"/>
      <c r="O25" s="33"/>
      <c r="P25" s="36"/>
      <c r="Q25" s="36"/>
      <c r="R25" s="36"/>
      <c r="S25" s="36"/>
      <c r="T25" s="36"/>
      <c r="U25" s="36"/>
      <c r="V25" s="36"/>
    </row>
    <row r="26" spans="1:22" x14ac:dyDescent="0.25">
      <c r="A26" s="7" t="s">
        <v>23</v>
      </c>
      <c r="B26" s="17">
        <f>1-B25</f>
        <v>0.5</v>
      </c>
      <c r="C26" s="8">
        <f>B26*C17</f>
        <v>1520000000</v>
      </c>
      <c r="D26" s="8">
        <f>B26*B19*C13</f>
        <v>20900000.000000004</v>
      </c>
      <c r="E26" s="8">
        <f>D79*B26</f>
        <v>114000</v>
      </c>
      <c r="F26" s="14">
        <f>C26/B7</f>
        <v>6333333333.333334</v>
      </c>
      <c r="G26" s="14">
        <f>D26/B7</f>
        <v>87083333.333333358</v>
      </c>
      <c r="H26" s="14">
        <f>D81*B26</f>
        <v>475000.00000000006</v>
      </c>
      <c r="K26" s="36"/>
      <c r="L26" s="36"/>
      <c r="M26" s="36"/>
      <c r="N26" s="36"/>
      <c r="O26" s="15"/>
      <c r="P26" s="36"/>
      <c r="Q26" s="36"/>
      <c r="R26" s="36"/>
      <c r="S26" s="36"/>
      <c r="T26" s="36"/>
      <c r="U26" s="36"/>
      <c r="V26" s="36"/>
    </row>
    <row r="27" spans="1:22" x14ac:dyDescent="0.25">
      <c r="A27" s="22" t="s">
        <v>24</v>
      </c>
      <c r="B27" s="20" t="s">
        <v>32</v>
      </c>
      <c r="K27" s="36"/>
      <c r="L27" s="36"/>
      <c r="M27" s="36"/>
      <c r="N27" s="36"/>
      <c r="O27" s="15"/>
      <c r="P27" s="36"/>
      <c r="Q27" s="36"/>
      <c r="R27" s="36"/>
      <c r="S27" s="36"/>
      <c r="T27" s="36"/>
      <c r="U27" s="36"/>
      <c r="V27" s="36"/>
    </row>
    <row r="28" spans="1:22" x14ac:dyDescent="0.25">
      <c r="A28" s="19" t="s">
        <v>26</v>
      </c>
      <c r="B28" s="21">
        <v>30</v>
      </c>
      <c r="F28" s="7" t="s">
        <v>46</v>
      </c>
      <c r="G28" s="7" t="s">
        <v>46</v>
      </c>
      <c r="H28" s="7" t="s">
        <v>46</v>
      </c>
      <c r="K28" s="36"/>
      <c r="L28" s="36"/>
      <c r="M28" s="36"/>
      <c r="N28" s="36"/>
      <c r="O28" s="36"/>
      <c r="P28" s="36"/>
      <c r="Q28" s="36"/>
      <c r="R28" s="36"/>
      <c r="S28" s="36"/>
      <c r="T28" s="36"/>
      <c r="U28" s="36"/>
      <c r="V28" s="36"/>
    </row>
    <row r="29" spans="1:22" x14ac:dyDescent="0.25">
      <c r="A29" s="19" t="s">
        <v>27</v>
      </c>
      <c r="B29" s="21">
        <v>10</v>
      </c>
      <c r="F29" s="14">
        <f>F26/2000</f>
        <v>3166666.666666667</v>
      </c>
      <c r="G29" s="14">
        <f>G26/2000</f>
        <v>43541.666666666679</v>
      </c>
      <c r="H29" s="14">
        <f>H26/2000</f>
        <v>237.50000000000003</v>
      </c>
      <c r="J29" s="18">
        <f t="shared" ref="J29:V50" ca="1" si="4">RAND()</f>
        <v>0.68863553877881789</v>
      </c>
      <c r="K29" s="31"/>
      <c r="L29" s="32"/>
      <c r="M29" s="32"/>
      <c r="N29" s="32"/>
      <c r="O29" s="32"/>
      <c r="P29" s="34" t="s">
        <v>36</v>
      </c>
      <c r="Q29" s="32"/>
      <c r="R29" s="32"/>
      <c r="S29" s="32"/>
      <c r="T29" s="32"/>
      <c r="U29" s="32"/>
      <c r="V29" s="32"/>
    </row>
    <row r="30" spans="1:22" x14ac:dyDescent="0.25">
      <c r="A30" s="19" t="s">
        <v>25</v>
      </c>
      <c r="B30" s="21">
        <v>1</v>
      </c>
      <c r="J30" s="18">
        <f t="shared" ca="1" si="4"/>
        <v>7.4572053279036599E-2</v>
      </c>
      <c r="K30" s="31"/>
      <c r="L30" s="32"/>
      <c r="M30" s="32"/>
      <c r="N30" s="32"/>
      <c r="O30" s="32"/>
      <c r="P30" s="32"/>
      <c r="Q30" s="32"/>
      <c r="R30" s="32"/>
      <c r="S30" s="32"/>
      <c r="T30" s="32"/>
      <c r="U30" s="32"/>
      <c r="V30" s="32"/>
    </row>
    <row r="31" spans="1:22" x14ac:dyDescent="0.25">
      <c r="J31" s="18">
        <f t="shared" ca="1" si="4"/>
        <v>0.696843312608869</v>
      </c>
      <c r="K31" s="31"/>
      <c r="L31" s="32"/>
      <c r="M31" s="32"/>
      <c r="N31" s="32"/>
      <c r="O31" s="32"/>
      <c r="P31" s="32"/>
      <c r="Q31" s="32"/>
      <c r="R31" s="32"/>
      <c r="S31" s="32"/>
      <c r="T31" s="32"/>
      <c r="U31" s="32"/>
      <c r="V31" s="32"/>
    </row>
    <row r="32" spans="1:22" x14ac:dyDescent="0.25">
      <c r="J32" s="18">
        <f t="shared" ca="1" si="4"/>
        <v>0.83304942432527984</v>
      </c>
      <c r="K32" s="31"/>
      <c r="L32" s="32"/>
      <c r="M32" s="32"/>
      <c r="N32" s="18">
        <f t="shared" ca="1" si="4"/>
        <v>0.78139177586963993</v>
      </c>
      <c r="O32" s="32"/>
      <c r="P32" s="32"/>
      <c r="Q32" s="32"/>
      <c r="R32" s="32"/>
      <c r="S32" s="18">
        <f t="shared" ca="1" si="4"/>
        <v>0.41690196983515693</v>
      </c>
      <c r="T32" s="32"/>
      <c r="U32" s="32"/>
      <c r="V32" s="32"/>
    </row>
    <row r="33" spans="10:22" x14ac:dyDescent="0.25">
      <c r="J33" s="18">
        <f t="shared" ca="1" si="4"/>
        <v>9.562625183620721E-3</v>
      </c>
      <c r="K33" s="31"/>
      <c r="L33" s="32"/>
      <c r="M33" s="32"/>
      <c r="N33" s="32"/>
      <c r="O33" s="32"/>
      <c r="P33" s="32"/>
      <c r="Q33" s="32"/>
      <c r="R33" s="32"/>
      <c r="S33" s="32"/>
      <c r="T33" s="32"/>
      <c r="U33" s="32"/>
      <c r="V33" s="32"/>
    </row>
    <row r="34" spans="10:22" x14ac:dyDescent="0.25">
      <c r="J34" s="18">
        <f t="shared" ca="1" si="4"/>
        <v>0.76981384009407228</v>
      </c>
      <c r="K34" s="31"/>
      <c r="L34" s="32"/>
      <c r="M34" s="32"/>
      <c r="N34" s="32"/>
      <c r="O34" s="32"/>
      <c r="P34" s="32"/>
      <c r="Q34" s="32"/>
      <c r="R34" s="32"/>
      <c r="S34" s="32"/>
      <c r="T34" s="32"/>
      <c r="U34" s="32"/>
      <c r="V34" s="32"/>
    </row>
    <row r="35" spans="10:22" x14ac:dyDescent="0.25">
      <c r="J35" s="18">
        <f t="shared" ca="1" si="4"/>
        <v>0.45291591886738525</v>
      </c>
      <c r="K35" s="31"/>
      <c r="L35" s="32"/>
      <c r="M35" s="32"/>
      <c r="N35" s="32"/>
      <c r="O35" s="32"/>
      <c r="P35" s="32"/>
      <c r="Q35" s="32"/>
      <c r="R35" s="32"/>
      <c r="S35" s="32"/>
      <c r="T35" s="32"/>
      <c r="U35" s="32"/>
      <c r="V35" s="32"/>
    </row>
    <row r="36" spans="10:22" x14ac:dyDescent="0.25">
      <c r="J36" s="18">
        <f t="shared" ca="1" si="4"/>
        <v>0.63288132026666233</v>
      </c>
      <c r="K36" s="31"/>
      <c r="L36" s="32"/>
      <c r="M36" s="32"/>
      <c r="N36" s="18">
        <f t="shared" ca="1" si="4"/>
        <v>0.20853333424304432</v>
      </c>
      <c r="O36" s="32"/>
      <c r="P36" s="34"/>
      <c r="Q36" s="32"/>
      <c r="R36" s="32"/>
      <c r="S36" s="18">
        <f t="shared" ca="1" si="4"/>
        <v>0.38684505155195792</v>
      </c>
      <c r="T36" s="32"/>
      <c r="U36" s="32"/>
      <c r="V36" s="32"/>
    </row>
    <row r="37" spans="10:22" x14ac:dyDescent="0.25">
      <c r="J37" s="18">
        <f t="shared" ca="1" si="4"/>
        <v>0.72449759284977677</v>
      </c>
      <c r="K37" s="31"/>
      <c r="L37" s="32"/>
      <c r="M37" s="32"/>
      <c r="N37" s="32"/>
      <c r="O37" s="32"/>
      <c r="P37" s="32"/>
      <c r="Q37" s="32"/>
      <c r="R37" s="32"/>
      <c r="S37" s="32"/>
      <c r="T37" s="32"/>
      <c r="U37" s="32"/>
      <c r="V37" s="32"/>
    </row>
    <row r="38" spans="10:22" x14ac:dyDescent="0.25">
      <c r="J38" s="18">
        <f t="shared" ca="1" si="4"/>
        <v>6.4613106467479531E-2</v>
      </c>
      <c r="K38" s="31"/>
      <c r="L38" s="32"/>
      <c r="M38" s="32"/>
      <c r="N38" s="32"/>
      <c r="O38" s="32"/>
      <c r="P38" s="32"/>
      <c r="Q38" s="32"/>
      <c r="R38" s="32"/>
      <c r="S38" s="32"/>
      <c r="T38" s="32"/>
      <c r="U38" s="32"/>
      <c r="V38" s="32"/>
    </row>
    <row r="39" spans="10:22" x14ac:dyDescent="0.25">
      <c r="J39" s="18">
        <f t="shared" ca="1" si="4"/>
        <v>0.8957540413593984</v>
      </c>
      <c r="K39" s="31"/>
      <c r="L39" s="32"/>
      <c r="M39" s="32"/>
      <c r="N39" s="32"/>
      <c r="O39" s="32"/>
      <c r="P39" s="32"/>
      <c r="Q39" s="32"/>
      <c r="R39" s="32"/>
      <c r="S39" s="32"/>
      <c r="T39" s="32"/>
      <c r="U39" s="32"/>
      <c r="V39" s="32"/>
    </row>
    <row r="40" spans="10:22" x14ac:dyDescent="0.25">
      <c r="J40" s="18">
        <f t="shared" ca="1" si="4"/>
        <v>0.92289771549905286</v>
      </c>
      <c r="K40" s="31"/>
      <c r="L40" s="32"/>
      <c r="M40" s="32"/>
      <c r="N40" s="18">
        <f t="shared" ca="1" si="4"/>
        <v>0.35830325102781213</v>
      </c>
      <c r="O40" s="32"/>
      <c r="P40" s="32"/>
      <c r="Q40" s="32"/>
      <c r="R40" s="32"/>
      <c r="S40" s="18">
        <f t="shared" ca="1" si="4"/>
        <v>0.55964714839013274</v>
      </c>
      <c r="T40" s="32"/>
      <c r="U40" s="32"/>
      <c r="V40" s="32"/>
    </row>
    <row r="41" spans="10:22" x14ac:dyDescent="0.25">
      <c r="J41" s="18">
        <f t="shared" ca="1" si="4"/>
        <v>0.45622772729689332</v>
      </c>
      <c r="K41" s="31"/>
      <c r="L41" s="32"/>
      <c r="M41" s="32"/>
      <c r="N41" s="32"/>
      <c r="O41" s="32"/>
      <c r="P41" s="32"/>
      <c r="Q41" s="32"/>
      <c r="R41" s="32"/>
      <c r="S41" s="32"/>
      <c r="T41" s="32"/>
      <c r="U41" s="32"/>
      <c r="V41" s="32"/>
    </row>
    <row r="42" spans="10:22" x14ac:dyDescent="0.25">
      <c r="J42" s="18">
        <f t="shared" ca="1" si="4"/>
        <v>0.34107420320400028</v>
      </c>
      <c r="K42" s="31"/>
      <c r="L42" s="32"/>
      <c r="M42" s="32"/>
      <c r="N42" s="32"/>
      <c r="O42" s="32"/>
      <c r="P42" s="32"/>
      <c r="Q42" s="32"/>
      <c r="R42" s="32"/>
      <c r="S42" s="32"/>
      <c r="T42" s="32"/>
      <c r="U42" s="32"/>
      <c r="V42" s="32"/>
    </row>
    <row r="43" spans="10:22" x14ac:dyDescent="0.25">
      <c r="J43" s="18">
        <f t="shared" ca="1" si="4"/>
        <v>0.36740102583835144</v>
      </c>
      <c r="K43" s="31"/>
      <c r="L43" s="32"/>
      <c r="M43" s="32"/>
      <c r="N43" s="32"/>
      <c r="O43" s="32"/>
      <c r="P43" s="32"/>
      <c r="Q43" s="32"/>
      <c r="R43" s="32"/>
      <c r="S43" s="32"/>
      <c r="T43" s="32"/>
      <c r="U43" s="32"/>
      <c r="V43" s="32"/>
    </row>
    <row r="44" spans="10:22" x14ac:dyDescent="0.25">
      <c r="J44" s="18">
        <f t="shared" ca="1" si="4"/>
        <v>0.12470357065741244</v>
      </c>
      <c r="K44" s="31"/>
      <c r="L44" s="32"/>
      <c r="M44" s="32"/>
      <c r="N44" s="18">
        <f t="shared" ca="1" si="4"/>
        <v>4.8983219850461723E-2</v>
      </c>
      <c r="O44" s="32"/>
      <c r="P44" s="32"/>
      <c r="Q44" s="32"/>
      <c r="R44" s="32"/>
      <c r="S44" s="18">
        <f t="shared" ca="1" si="4"/>
        <v>0.55421079430568498</v>
      </c>
      <c r="T44" s="32"/>
      <c r="U44" s="32"/>
      <c r="V44" s="32"/>
    </row>
    <row r="45" spans="10:22" x14ac:dyDescent="0.25">
      <c r="J45" s="18">
        <f t="shared" ca="1" si="4"/>
        <v>0.87809348736759563</v>
      </c>
      <c r="K45" s="31"/>
      <c r="L45" s="32"/>
      <c r="M45" s="32"/>
      <c r="N45" s="32"/>
      <c r="O45" s="32"/>
      <c r="P45" s="32"/>
      <c r="Q45" s="32"/>
      <c r="R45" s="32"/>
      <c r="S45" s="32"/>
      <c r="T45" s="32"/>
      <c r="U45" s="32"/>
      <c r="V45" s="32"/>
    </row>
    <row r="46" spans="10:22" x14ac:dyDescent="0.25">
      <c r="J46" s="18">
        <f t="shared" ca="1" si="4"/>
        <v>8.7536547291099498E-2</v>
      </c>
      <c r="K46" s="31"/>
      <c r="L46" s="32"/>
      <c r="M46" s="32"/>
      <c r="N46" s="32"/>
      <c r="O46" s="32"/>
      <c r="P46" s="32"/>
      <c r="Q46" s="32"/>
      <c r="R46" s="32"/>
      <c r="S46" s="32"/>
      <c r="T46" s="32"/>
      <c r="U46" s="32"/>
      <c r="V46" s="32"/>
    </row>
    <row r="47" spans="10:22" x14ac:dyDescent="0.25">
      <c r="J47" s="18">
        <f t="shared" ca="1" si="4"/>
        <v>0.92730137715966832</v>
      </c>
      <c r="K47" s="31"/>
      <c r="L47" s="32"/>
      <c r="M47" s="32"/>
      <c r="N47" s="32"/>
      <c r="O47" s="32"/>
      <c r="P47" s="32"/>
      <c r="Q47" s="32"/>
      <c r="R47" s="32"/>
      <c r="S47" s="32"/>
      <c r="T47" s="32"/>
      <c r="U47" s="32"/>
      <c r="V47" s="32"/>
    </row>
    <row r="48" spans="10:22" x14ac:dyDescent="0.25">
      <c r="J48" s="18">
        <f t="shared" ca="1" si="4"/>
        <v>0.68333585455151402</v>
      </c>
      <c r="K48" s="31"/>
      <c r="L48" s="32"/>
      <c r="M48" s="32"/>
      <c r="N48" s="32"/>
      <c r="O48" s="32"/>
      <c r="P48" s="32"/>
      <c r="Q48" s="32"/>
      <c r="R48" s="32"/>
      <c r="S48" s="32"/>
      <c r="T48" s="32"/>
      <c r="U48" s="32"/>
      <c r="V48" s="32"/>
    </row>
    <row r="49" spans="10:22" x14ac:dyDescent="0.25">
      <c r="J49" s="18">
        <f t="shared" ca="1" si="4"/>
        <v>2.5527548462503158E-2</v>
      </c>
      <c r="K49" s="31"/>
      <c r="L49" s="31"/>
      <c r="M49" s="31"/>
      <c r="N49" s="31"/>
      <c r="O49" s="31"/>
      <c r="P49" s="35" t="s">
        <v>37</v>
      </c>
      <c r="Q49" s="31"/>
      <c r="R49" s="31"/>
      <c r="S49" s="31"/>
      <c r="T49" s="31"/>
      <c r="U49" s="31"/>
      <c r="V49" s="31"/>
    </row>
    <row r="50" spans="10:22" x14ac:dyDescent="0.25">
      <c r="J50" s="18">
        <f t="shared" ca="1" si="4"/>
        <v>0.98669781337593798</v>
      </c>
      <c r="K50" s="18">
        <f t="shared" ca="1" si="4"/>
        <v>0.49033711581405348</v>
      </c>
      <c r="L50" s="18">
        <f t="shared" ca="1" si="4"/>
        <v>0.7709278775572791</v>
      </c>
      <c r="M50" s="18">
        <f t="shared" ca="1" si="4"/>
        <v>5.8548862823725289E-2</v>
      </c>
      <c r="N50" s="18">
        <f t="shared" ca="1" si="4"/>
        <v>0.39972390919933165</v>
      </c>
      <c r="O50" s="18">
        <f t="shared" ca="1" si="4"/>
        <v>0.18874343783095704</v>
      </c>
      <c r="P50" s="18">
        <f t="shared" ca="1" si="4"/>
        <v>0.73514649731136072</v>
      </c>
      <c r="Q50" s="18">
        <f t="shared" ca="1" si="4"/>
        <v>0.46311425690603902</v>
      </c>
      <c r="R50" s="18">
        <f t="shared" ca="1" si="4"/>
        <v>0.16710965098671104</v>
      </c>
      <c r="S50" s="18">
        <f t="shared" ca="1" si="4"/>
        <v>0.19385413415998687</v>
      </c>
      <c r="T50" s="18">
        <f t="shared" ca="1" si="4"/>
        <v>0.36962789974579158</v>
      </c>
      <c r="U50" s="18">
        <f t="shared" ca="1" si="4"/>
        <v>0.92289059847787935</v>
      </c>
      <c r="V50" s="18">
        <f t="shared" ca="1" si="4"/>
        <v>0.75360465524637377</v>
      </c>
    </row>
    <row r="52" spans="10:22" x14ac:dyDescent="0.25">
      <c r="M52" s="37"/>
      <c r="N52" s="38"/>
    </row>
    <row r="73" spans="4:4" x14ac:dyDescent="0.25">
      <c r="D73" s="15" t="s">
        <v>38</v>
      </c>
    </row>
    <row r="74" spans="4:4" x14ac:dyDescent="0.25">
      <c r="D74" s="15" t="s">
        <v>39</v>
      </c>
    </row>
    <row r="75" spans="4:4" x14ac:dyDescent="0.25">
      <c r="D75" s="15" t="s">
        <v>40</v>
      </c>
    </row>
    <row r="76" spans="4:4" x14ac:dyDescent="0.25">
      <c r="D76" s="15" t="s">
        <v>41</v>
      </c>
    </row>
    <row r="77" spans="4:4" x14ac:dyDescent="0.25">
      <c r="D77" s="39">
        <v>300000</v>
      </c>
    </row>
    <row r="78" spans="4:4" x14ac:dyDescent="0.25">
      <c r="D78" s="15" t="s">
        <v>47</v>
      </c>
    </row>
    <row r="79" spans="4:4" x14ac:dyDescent="0.25">
      <c r="D79" s="8">
        <f>D77*B5</f>
        <v>228000</v>
      </c>
    </row>
    <row r="80" spans="4:4" x14ac:dyDescent="0.25">
      <c r="D80" s="15" t="s">
        <v>48</v>
      </c>
    </row>
    <row r="81" spans="4:4" x14ac:dyDescent="0.25">
      <c r="D81" s="14">
        <f>D77*B6</f>
        <v>950000.00000000012</v>
      </c>
    </row>
  </sheetData>
  <conditionalFormatting sqref="J10:V22">
    <cfRule type="cellIs" dxfId="35" priority="46" operator="lessThan">
      <formula>$B$25</formula>
    </cfRule>
    <cfRule type="cellIs" dxfId="34" priority="47" operator="lessThan">
      <formula>$B$25</formula>
    </cfRule>
    <cfRule type="cellIs" dxfId="33" priority="48" operator="greaterThan">
      <formula>$B$25</formula>
    </cfRule>
  </conditionalFormatting>
  <conditionalFormatting sqref="J29:J37">
    <cfRule type="cellIs" dxfId="32" priority="31" operator="lessThan">
      <formula>$B$25</formula>
    </cfRule>
    <cfRule type="cellIs" dxfId="31" priority="32" operator="lessThan">
      <formula>$B$25</formula>
    </cfRule>
    <cfRule type="cellIs" dxfId="30" priority="33" operator="greaterThan">
      <formula>$B$25</formula>
    </cfRule>
  </conditionalFormatting>
  <conditionalFormatting sqref="J38:J50">
    <cfRule type="cellIs" dxfId="29" priority="28" operator="lessThan">
      <formula>$B$25</formula>
    </cfRule>
    <cfRule type="cellIs" dxfId="28" priority="29" operator="lessThan">
      <formula>$B$25</formula>
    </cfRule>
    <cfRule type="cellIs" dxfId="27" priority="30" operator="greaterThan">
      <formula>$B$25</formula>
    </cfRule>
  </conditionalFormatting>
  <conditionalFormatting sqref="K50:V50">
    <cfRule type="cellIs" dxfId="26" priority="25" operator="lessThan">
      <formula>$B$25</formula>
    </cfRule>
    <cfRule type="cellIs" dxfId="25" priority="26" operator="lessThan">
      <formula>$B$25</formula>
    </cfRule>
    <cfRule type="cellIs" dxfId="24" priority="27" operator="greaterThan">
      <formula>$B$25</formula>
    </cfRule>
  </conditionalFormatting>
  <conditionalFormatting sqref="N32">
    <cfRule type="cellIs" dxfId="23" priority="22" operator="lessThan">
      <formula>$B$25</formula>
    </cfRule>
    <cfRule type="cellIs" dxfId="22" priority="23" operator="lessThan">
      <formula>$B$25</formula>
    </cfRule>
    <cfRule type="cellIs" dxfId="21" priority="24" operator="greaterThan">
      <formula>$B$25</formula>
    </cfRule>
  </conditionalFormatting>
  <conditionalFormatting sqref="N36">
    <cfRule type="cellIs" dxfId="20" priority="19" operator="lessThan">
      <formula>$B$25</formula>
    </cfRule>
    <cfRule type="cellIs" dxfId="19" priority="20" operator="lessThan">
      <formula>$B$25</formula>
    </cfRule>
    <cfRule type="cellIs" dxfId="18" priority="21" operator="greaterThan">
      <formula>$B$25</formula>
    </cfRule>
  </conditionalFormatting>
  <conditionalFormatting sqref="N40">
    <cfRule type="cellIs" dxfId="17" priority="16" operator="lessThan">
      <formula>$B$25</formula>
    </cfRule>
    <cfRule type="cellIs" dxfId="16" priority="17" operator="lessThan">
      <formula>$B$25</formula>
    </cfRule>
    <cfRule type="cellIs" dxfId="15" priority="18" operator="greaterThan">
      <formula>$B$25</formula>
    </cfRule>
  </conditionalFormatting>
  <conditionalFormatting sqref="N44">
    <cfRule type="cellIs" dxfId="14" priority="13" operator="lessThan">
      <formula>$B$25</formula>
    </cfRule>
    <cfRule type="cellIs" dxfId="13" priority="14" operator="lessThan">
      <formula>$B$25</formula>
    </cfRule>
    <cfRule type="cellIs" dxfId="12" priority="15" operator="greaterThan">
      <formula>$B$25</formula>
    </cfRule>
  </conditionalFormatting>
  <conditionalFormatting sqref="S32">
    <cfRule type="cellIs" dxfId="11" priority="10" operator="lessThan">
      <formula>$B$25</formula>
    </cfRule>
    <cfRule type="cellIs" dxfId="10" priority="11" operator="lessThan">
      <formula>$B$25</formula>
    </cfRule>
    <cfRule type="cellIs" dxfId="9" priority="12" operator="greaterThan">
      <formula>$B$25</formula>
    </cfRule>
  </conditionalFormatting>
  <conditionalFormatting sqref="S36">
    <cfRule type="cellIs" dxfId="8" priority="7" operator="lessThan">
      <formula>$B$25</formula>
    </cfRule>
    <cfRule type="cellIs" dxfId="7" priority="8" operator="lessThan">
      <formula>$B$25</formula>
    </cfRule>
    <cfRule type="cellIs" dxfId="6" priority="9" operator="greaterThan">
      <formula>$B$25</formula>
    </cfRule>
  </conditionalFormatting>
  <conditionalFormatting sqref="S40">
    <cfRule type="cellIs" dxfId="5" priority="4" operator="lessThan">
      <formula>$B$25</formula>
    </cfRule>
    <cfRule type="cellIs" dxfId="4" priority="5" operator="lessThan">
      <formula>$B$25</formula>
    </cfRule>
    <cfRule type="cellIs" dxfId="3" priority="6" operator="greaterThan">
      <formula>$B$25</formula>
    </cfRule>
  </conditionalFormatting>
  <conditionalFormatting sqref="S44">
    <cfRule type="cellIs" dxfId="2" priority="1" operator="lessThan">
      <formula>$B$25</formula>
    </cfRule>
    <cfRule type="cellIs" dxfId="1" priority="2" operator="lessThan">
      <formula>$B$25</formula>
    </cfRule>
    <cfRule type="cellIs" dxfId="0" priority="3" operator="greaterThan">
      <formula>$B$25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Patterson</dc:creator>
  <cp:lastModifiedBy>William Patterson</cp:lastModifiedBy>
  <dcterms:created xsi:type="dcterms:W3CDTF">2020-06-17T18:39:04Z</dcterms:created>
  <dcterms:modified xsi:type="dcterms:W3CDTF">2020-06-26T17:01:39Z</dcterms:modified>
</cp:coreProperties>
</file>